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/>
  </bookViews>
  <sheets>
    <sheet name="призеры" sheetId="3" r:id="rId1"/>
    <sheet name="ФИН" sheetId="23" r:id="rId2"/>
    <sheet name="мс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призеры!$A$1:$I$87</definedName>
    <definedName name="_xlnm.Print_Area" localSheetId="1">ФИН!$A$1:$I$91</definedName>
  </definedNames>
  <calcPr calcId="125725"/>
</workbook>
</file>

<file path=xl/calcChain.xml><?xml version="1.0" encoding="utf-8"?>
<calcChain xmlns="http://schemas.openxmlformats.org/spreadsheetml/2006/main">
  <c r="G87" i="3"/>
  <c r="G86"/>
  <c r="C86"/>
  <c r="G85"/>
  <c r="G84"/>
  <c r="C84"/>
  <c r="A3"/>
  <c r="H47" i="10" l="1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F82" i="23" l="1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C45" i="10"/>
  <c r="D45"/>
  <c r="E45"/>
  <c r="C46"/>
  <c r="D46"/>
  <c r="E46"/>
  <c r="C47"/>
  <c r="D47"/>
  <c r="E47"/>
  <c r="D44"/>
  <c r="E44"/>
  <c r="C44"/>
  <c r="C41"/>
  <c r="D41"/>
  <c r="E41"/>
  <c r="C42"/>
  <c r="D42"/>
  <c r="E42"/>
  <c r="C43"/>
  <c r="D43"/>
  <c r="E43"/>
  <c r="D40"/>
  <c r="E40"/>
  <c r="C40"/>
  <c r="C37"/>
  <c r="D37"/>
  <c r="E37"/>
  <c r="C38"/>
  <c r="D38"/>
  <c r="E38"/>
  <c r="C39"/>
  <c r="D39"/>
  <c r="E39"/>
  <c r="D36"/>
  <c r="E36"/>
  <c r="C36"/>
  <c r="C33"/>
  <c r="D33"/>
  <c r="E33"/>
  <c r="C34"/>
  <c r="D34"/>
  <c r="E34"/>
  <c r="C35"/>
  <c r="D35"/>
  <c r="E35"/>
  <c r="D32"/>
  <c r="E32"/>
  <c r="C32"/>
  <c r="C29"/>
  <c r="D29"/>
  <c r="E29"/>
  <c r="C30"/>
  <c r="D30"/>
  <c r="E30"/>
  <c r="C31"/>
  <c r="D31"/>
  <c r="E31"/>
  <c r="D28"/>
  <c r="E28"/>
  <c r="C28"/>
  <c r="C25"/>
  <c r="D25"/>
  <c r="E25"/>
  <c r="C26"/>
  <c r="D26"/>
  <c r="E26"/>
  <c r="C27"/>
  <c r="D27"/>
  <c r="E27"/>
  <c r="D24"/>
  <c r="E24"/>
  <c r="C24"/>
  <c r="C21"/>
  <c r="D21"/>
  <c r="E21"/>
  <c r="C22"/>
  <c r="D22"/>
  <c r="E22"/>
  <c r="C23"/>
  <c r="D23"/>
  <c r="E23"/>
  <c r="D20"/>
  <c r="E20"/>
  <c r="C20"/>
  <c r="C17"/>
  <c r="D17"/>
  <c r="E17"/>
  <c r="C18"/>
  <c r="D18"/>
  <c r="E18"/>
  <c r="C19"/>
  <c r="D19"/>
  <c r="E19"/>
  <c r="D16"/>
  <c r="E16"/>
  <c r="C16"/>
  <c r="C13"/>
  <c r="I78" i="3" l="1"/>
  <c r="I77"/>
  <c r="C15" i="10" l="1"/>
  <c r="D15"/>
  <c r="D14"/>
  <c r="D13"/>
  <c r="C14"/>
  <c r="D12"/>
  <c r="C12"/>
  <c r="E14" l="1"/>
  <c r="E12"/>
  <c r="E13"/>
  <c r="E15"/>
  <c r="A4" i="3" l="1"/>
  <c r="A4" i="10" l="1"/>
  <c r="B71"/>
  <c r="H71"/>
  <c r="A3"/>
  <c r="F69"/>
  <c r="H69"/>
  <c r="B69"/>
  <c r="F71"/>
  <c r="E11" i="3" l="1"/>
  <c r="E10"/>
  <c r="H12"/>
  <c r="E8"/>
  <c r="H9"/>
  <c r="G13"/>
  <c r="C11" l="1"/>
  <c r="C11" i="10" s="1"/>
  <c r="C9" i="3"/>
  <c r="C9" i="10" s="1"/>
  <c r="C12" i="3"/>
  <c r="D11"/>
  <c r="D11" i="10" s="1"/>
  <c r="G11" i="3"/>
  <c r="H11"/>
  <c r="D9"/>
  <c r="D9" i="10" s="1"/>
  <c r="G12" i="3"/>
  <c r="H8"/>
  <c r="D10"/>
  <c r="D10" i="10" s="1"/>
  <c r="C8" i="3"/>
  <c r="C8" i="10" s="1"/>
  <c r="E9" i="3"/>
  <c r="E12"/>
  <c r="D12"/>
  <c r="G10"/>
  <c r="C10"/>
  <c r="C10" i="10" s="1"/>
  <c r="D13" i="3"/>
  <c r="D8"/>
  <c r="D8" i="10" s="1"/>
  <c r="H13" i="3"/>
  <c r="G8"/>
  <c r="E13"/>
  <c r="C13"/>
  <c r="G9"/>
  <c r="H10"/>
  <c r="F11" l="1"/>
  <c r="E11" i="10" s="1"/>
  <c r="F10" i="3"/>
  <c r="E10" i="10" s="1"/>
  <c r="F13" i="3"/>
  <c r="F12"/>
  <c r="F9"/>
  <c r="E9" i="10" s="1"/>
  <c r="F8" i="3"/>
  <c r="E8" i="10" s="1"/>
</calcChain>
</file>

<file path=xl/sharedStrings.xml><?xml version="1.0" encoding="utf-8"?>
<sst xmlns="http://schemas.openxmlformats.org/spreadsheetml/2006/main" count="555" uniqueCount="234">
  <si>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</si>
  <si>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</si>
  <si>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</si>
  <si>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</si>
  <si>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</si>
  <si>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</si>
  <si>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</si>
  <si>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</si>
  <si>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</si>
  <si>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</si>
  <si>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</si>
  <si>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</si>
  <si>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</si>
  <si>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</si>
  <si>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</si>
  <si>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</si>
  <si>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</si>
  <si>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</si>
  <si>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</si>
  <si>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</si>
  <si>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</si>
  <si>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</si>
  <si>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</si>
  <si>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</si>
  <si>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</si>
  <si>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</si>
  <si>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</si>
  <si>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</si>
  <si>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</si>
  <si>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</si>
  <si>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СПИСОК ПОПАВШИХ НА ФИНАЛ ЧЕМПИОНАТА РОССИИ</t>
  </si>
  <si>
    <t>4</t>
  </si>
  <si>
    <t>св100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</si>
  <si>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</si>
  <si>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</si>
  <si>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</si>
  <si>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</si>
  <si>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</si>
  <si>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</si>
  <si>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</si>
  <si>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</si>
  <si>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</si>
  <si>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</si>
  <si>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</si>
  <si>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</si>
  <si>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</si>
  <si>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100кг</t>
  </si>
  <si>
    <t>56 кг</t>
  </si>
  <si>
    <t>60 кг</t>
  </si>
  <si>
    <t>65 кг</t>
  </si>
  <si>
    <t>70 кг</t>
  </si>
  <si>
    <t>75 кг</t>
  </si>
  <si>
    <t>81 кг</t>
  </si>
  <si>
    <t>87 кг</t>
  </si>
  <si>
    <t>ЛУКЬЯНЧУК Николай Александрович</t>
  </si>
  <si>
    <t>23.0101, КМС</t>
  </si>
  <si>
    <t>УФО</t>
  </si>
  <si>
    <t>ХМАО-Югра, г.Нижневартовск</t>
  </si>
  <si>
    <t>Воробьев В.В.</t>
  </si>
  <si>
    <t>Кирюхин Илья Иванович</t>
  </si>
  <si>
    <t>18.01.2002, КМС</t>
  </si>
  <si>
    <t>Свердловская, Екатеринбург, СШ</t>
  </si>
  <si>
    <t>Воронов В.В., Бородин О.Б.</t>
  </si>
  <si>
    <t>Нелюбин Георгий Борисович</t>
  </si>
  <si>
    <t>27.07.2001, КМС</t>
  </si>
  <si>
    <t>Курганская, Шадринск, ДЮСШ "Ермак"</t>
  </si>
  <si>
    <t>Старцев А.А., Жавкин Э.Б.</t>
  </si>
  <si>
    <t>ЛУКЬЯНЧУК Анатолий  Александрович</t>
  </si>
  <si>
    <t>Давид Кирилл Владимирович</t>
  </si>
  <si>
    <t>30.11.2001, КМС</t>
  </si>
  <si>
    <t>Свердловская, Сухой Лог</t>
  </si>
  <si>
    <t>Путинцев Л.В., Бекетов В.В.</t>
  </si>
  <si>
    <t>Лукин Егор Александрович</t>
  </si>
  <si>
    <t>07.09.2001, 1р</t>
  </si>
  <si>
    <t>Селянина О.В., Федосеев М.Е.</t>
  </si>
  <si>
    <t>Матвеев Артем Михайлович</t>
  </si>
  <si>
    <t>02.04.2002, 1р</t>
  </si>
  <si>
    <t>БОГОСЛОВСКИХ Сергей Юрьевич</t>
  </si>
  <si>
    <t>04.05.2001, 1р</t>
  </si>
  <si>
    <t>Печуров Е.А.</t>
  </si>
  <si>
    <t>Рагозин Егор Андреевич</t>
  </si>
  <si>
    <t>05.07.2003, 1р</t>
  </si>
  <si>
    <t>Свердловская, Нижний Тагил, СШ</t>
  </si>
  <si>
    <t>Гориславский И.А., Матвеев С.В.</t>
  </si>
  <si>
    <t>Хорьков Анатолий Николаевич</t>
  </si>
  <si>
    <t>16.06.2001, 1р</t>
  </si>
  <si>
    <t>Юлчираев Фирдавс Саидкулович</t>
  </si>
  <si>
    <t>28.10.2001, 1р</t>
  </si>
  <si>
    <t>Челябинская, Троицк</t>
  </si>
  <si>
    <t>Ермаков В.Е. Макарова И.С.</t>
  </si>
  <si>
    <t>Иванов Алексей Викторович</t>
  </si>
  <si>
    <t>08.01.2002, КМС</t>
  </si>
  <si>
    <t>Курганская, Курган, ДЮСШ №4</t>
  </si>
  <si>
    <t>Осипов В.Ю.
Печерских В.И.</t>
  </si>
  <si>
    <t>АКАЕВ Абдурахман Нариманович</t>
  </si>
  <si>
    <t>17.07.02, КМС</t>
  </si>
  <si>
    <t>ХМАО-Югра, г.Радужный</t>
  </si>
  <si>
    <t>Акаев Р.А.</t>
  </si>
  <si>
    <t>ЯКУБОВ Ярмет Ярахмедович</t>
  </si>
  <si>
    <t>07.03.01, 2р</t>
  </si>
  <si>
    <t>Сонгуров Б.А., Сонгуров А.М.</t>
  </si>
  <si>
    <t>МИХРАЛИЕВ Шахабудин Такабудинович</t>
  </si>
  <si>
    <t>17.08.02, 1р</t>
  </si>
  <si>
    <t>Бабаев Г.Ш.</t>
  </si>
  <si>
    <t>Берстенев Денис Григорьевич</t>
  </si>
  <si>
    <t>29.04.2003, 1р</t>
  </si>
  <si>
    <t>Быков Н.А.</t>
  </si>
  <si>
    <t>Давыдов Дмитрий Алексеевич</t>
  </si>
  <si>
    <t>02.11.2003, 1р</t>
  </si>
  <si>
    <t>Свердловская, Ирбит</t>
  </si>
  <si>
    <t>Свяжин В.В.</t>
  </si>
  <si>
    <t>Габдулкагиров Артур Альбертович</t>
  </si>
  <si>
    <t>20.11.2002, 1р</t>
  </si>
  <si>
    <t>Свердловская, Среднеуральск</t>
  </si>
  <si>
    <t>Напесочных С.П., Апалько Д.А.</t>
  </si>
  <si>
    <t>ФЕДИВ Степан Васильевич</t>
  </si>
  <si>
    <t>23.05.01, КМС</t>
  </si>
  <si>
    <t>Шабанов Э.Д.</t>
  </si>
  <si>
    <t>ПЕТКОВ Николай Николаевич</t>
  </si>
  <si>
    <t>25.08.01, КМС</t>
  </si>
  <si>
    <t>Саргсян Варужан Ростомович</t>
  </si>
  <si>
    <t>03.03.2002, 1р</t>
  </si>
  <si>
    <t>Свердловская, Верхняя Пышма, ДЮСШ</t>
  </si>
  <si>
    <t>Толмачев А.П.</t>
  </si>
  <si>
    <t>Николаев Михаил Алексеевич</t>
  </si>
  <si>
    <t>17.04.2003, КМС</t>
  </si>
  <si>
    <t>Бородин О.Б., Воронов В.В.</t>
  </si>
  <si>
    <t>УМАРАЛИЕВ Азизбек Бахтиер углы</t>
  </si>
  <si>
    <t>13.09.01, 1р</t>
  </si>
  <si>
    <t>Петова О.Ю., Олексей В.В.</t>
  </si>
  <si>
    <t>Суслонов Евгений Александрович</t>
  </si>
  <si>
    <t>17.06.2003, 1р</t>
  </si>
  <si>
    <t>Макуха А.Н.</t>
  </si>
  <si>
    <t>КОБЕЛЕВ Александр Вячеславович</t>
  </si>
  <si>
    <t>23.08.01, КМС</t>
  </si>
  <si>
    <t>Стадухин Илья Александрович</t>
  </si>
  <si>
    <t>15.10.2001, КМС</t>
  </si>
  <si>
    <t>Курганская, Курган, СШОР№1</t>
  </si>
  <si>
    <t>Прядеин В.А.</t>
  </si>
  <si>
    <t>Кисилев Денис Дмитриевич</t>
  </si>
  <si>
    <t>08.05.2003, 1р</t>
  </si>
  <si>
    <t>Двинских Д.А., Бердников Ф.В.</t>
  </si>
  <si>
    <t>Колесников Дмитрий Сергеевич</t>
  </si>
  <si>
    <t>10.04.2001, КМС</t>
  </si>
  <si>
    <t>Пляшкун Н.В., Савинский В.С.</t>
  </si>
  <si>
    <t>ГАДЖИЕВ Эльдар Лерманович</t>
  </si>
  <si>
    <t>05.05.2002, КМС</t>
  </si>
  <si>
    <t>Закарьяев А.Ф.</t>
  </si>
  <si>
    <t>Возжеников Вячеслав Владимирович</t>
  </si>
  <si>
    <t>01.08.2002, 1р</t>
  </si>
  <si>
    <t>Луканин Иван Сергеевич</t>
  </si>
  <si>
    <t>30.04.2002, КМС</t>
  </si>
  <si>
    <t>Билалов Шамиль Маратович</t>
  </si>
  <si>
    <t>29.09.2001, 1р</t>
  </si>
  <si>
    <t>Свердловская, Верхняя Пышма, УОР</t>
  </si>
  <si>
    <t>Суханов М.И., Мельников А.Н.</t>
  </si>
  <si>
    <t>Корюкин Кирилл Максимович</t>
  </si>
  <si>
    <t>05.12.2002, КМС</t>
  </si>
  <si>
    <t>Курганская, Курган, ДЮСШ №5</t>
  </si>
  <si>
    <t>Ядрышников Кирилл Эдуардович</t>
  </si>
  <si>
    <t>13.02.2001, КМС</t>
  </si>
  <si>
    <t>Алешин Илья Алексеевич</t>
  </si>
  <si>
    <t>20.12.2001, КМС</t>
  </si>
  <si>
    <t>Пономарев Никита Алексеевич</t>
  </si>
  <si>
    <t>31.05.2002, 1р</t>
  </si>
  <si>
    <t>Шонематов Далер Тимурович</t>
  </si>
  <si>
    <t>24.03.2001, 1р</t>
  </si>
  <si>
    <t>Вахрушев Владимир Иванович</t>
  </si>
  <si>
    <t>01.05.2002, 1р</t>
  </si>
  <si>
    <t>Бородин О.Б.</t>
  </si>
  <si>
    <t>Ласкин Сергей Александрович</t>
  </si>
  <si>
    <t>25.03.2001, 1р</t>
  </si>
  <si>
    <t>Свердловская, Ачит</t>
  </si>
  <si>
    <t>Минниахметов А.С.</t>
  </si>
  <si>
    <t>УРУСОВ Мирлан Муратович</t>
  </si>
  <si>
    <t>08.09.2001, 1р</t>
  </si>
  <si>
    <t>Чуприянов Дмитрий Николаевич</t>
  </si>
  <si>
    <t>31.10.2002, 1р</t>
  </si>
  <si>
    <t>Антропов Роман Олегович</t>
  </si>
  <si>
    <t>03.08.2002, 1р</t>
  </si>
  <si>
    <t>Зорин Никита Васильевич</t>
  </si>
  <si>
    <t>14.02.2003, КМС</t>
  </si>
  <si>
    <t>Плотников А.В., Бородин О.Б.</t>
  </si>
  <si>
    <t>СЕМИЛЕТОВ Александр Алексеевич</t>
  </si>
  <si>
    <t>07.03.2001, 1р</t>
  </si>
  <si>
    <t>Свердловская, Сухой Лог, ДЮСШ</t>
  </si>
  <si>
    <t>Малых К.В.</t>
  </si>
  <si>
    <t>Лобастов Артём Викторович</t>
  </si>
  <si>
    <t>29.07.2001, 1р</t>
  </si>
  <si>
    <t>Челябинская, Челябинск</t>
  </si>
  <si>
    <t>Одинцова Ю.С.</t>
  </si>
  <si>
    <t>Фатхулин Даниил Рустамович</t>
  </si>
  <si>
    <t>06.08.2001, 1р</t>
  </si>
  <si>
    <t>Тюменская, Тюмень</t>
  </si>
  <si>
    <t>Котов Э.А.</t>
  </si>
  <si>
    <t>ХАЗИЕВ Дмитрий Антонович</t>
  </si>
  <si>
    <t>01.04.2002, 1р</t>
  </si>
  <si>
    <t>ДИБАЕВ Тамирлан Русланович</t>
  </si>
  <si>
    <t>02.07.2001, 1р</t>
  </si>
  <si>
    <t>Шмелёв А.В. Шабанов Э.Д.</t>
  </si>
  <si>
    <t>КУКЛИНСКИЙ Григорий Максимович</t>
  </si>
  <si>
    <t>18.05.2001, КМС</t>
  </si>
  <si>
    <t>Плотников А.В.</t>
  </si>
  <si>
    <t>Панфилов Семен Михайлович</t>
  </si>
  <si>
    <t>28.11.2001, КМС</t>
  </si>
  <si>
    <t>Пляшкун Н.В.</t>
  </si>
  <si>
    <t>Рубан Марк Андреевич</t>
  </si>
  <si>
    <t>Свердловская, Екатеринбург, ДЮСШ</t>
  </si>
  <si>
    <t>Пышминцев В.А.</t>
  </si>
  <si>
    <t>Акназаров Динислам Джамшедович</t>
  </si>
  <si>
    <t>24.08.2001, 1р</t>
  </si>
  <si>
    <t>Афанасьев Даниил Владимирович</t>
  </si>
  <si>
    <t>10.09.2001, 1р</t>
  </si>
  <si>
    <t>Свердловская, Нижний Тагил, ДЮСШ</t>
  </si>
  <si>
    <t>Алдушин А.И.</t>
  </si>
  <si>
    <t>Денисов Евгений Вячеславович</t>
  </si>
  <si>
    <t>06.05.2002, 1р</t>
  </si>
  <si>
    <t>Евтодеев В.Ф.</t>
  </si>
  <si>
    <t>87+ кг</t>
  </si>
  <si>
    <t>Желтов Роман Игоревич</t>
  </si>
  <si>
    <t>14.08.2002, 1р</t>
  </si>
  <si>
    <t>Шитиков Владимир Денисович</t>
  </si>
  <si>
    <t>07.06.2001, КМС</t>
  </si>
  <si>
    <t>Соснин А.Б</t>
  </si>
  <si>
    <t>САФАРОВ Булуд Рамис оглы</t>
  </si>
  <si>
    <t>14.05.2002, КМС</t>
  </si>
  <si>
    <t>ГОРБУНОВ Тимофей Алексеевич</t>
  </si>
  <si>
    <t>31.02.2002, 1р</t>
  </si>
  <si>
    <t>Худяков Ярослав Викторович</t>
  </si>
  <si>
    <t>15.01.2003, 1р</t>
  </si>
  <si>
    <t>Морозов Станислав Матвеевич</t>
  </si>
  <si>
    <t>09.10.2002, 1р</t>
  </si>
  <si>
    <t>Челябинская, Миасс</t>
  </si>
  <si>
    <t>Суслов В.А.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</si>
</sst>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06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/>
    <xf numFmtId="0" fontId="1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center" vertical="center"/>
    </xf>
    <xf numFmtId="0" fontId="9" fillId="0" borderId="23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textRotation="90"/>
    </xf>
    <xf numFmtId="0" fontId="10" fillId="2" borderId="14" xfId="0" applyFont="1" applyFill="1" applyBorder="1" applyAlignment="1">
      <alignment vertical="center" textRotation="90"/>
    </xf>
    <xf numFmtId="0" fontId="13" fillId="0" borderId="15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20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23" xfId="0" applyFont="1" applyFill="1" applyBorder="1"/>
    <xf numFmtId="0" fontId="20" fillId="0" borderId="0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textRotation="90"/>
    </xf>
    <xf numFmtId="0" fontId="10" fillId="2" borderId="5" xfId="0" applyFont="1" applyFill="1" applyBorder="1" applyAlignment="1">
      <alignment vertical="center" textRotation="90"/>
    </xf>
    <xf numFmtId="0" fontId="10" fillId="2" borderId="41" xfId="0" applyFont="1" applyFill="1" applyBorder="1" applyAlignment="1">
      <alignment vertical="center" textRotation="90"/>
    </xf>
    <xf numFmtId="0" fontId="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textRotation="90"/>
    </xf>
    <xf numFmtId="0" fontId="14" fillId="2" borderId="14" xfId="0" applyFont="1" applyFill="1" applyBorder="1" applyAlignment="1">
      <alignment vertical="center" textRotation="90"/>
    </xf>
    <xf numFmtId="49" fontId="3" fillId="0" borderId="42" xfId="0" applyNumberFormat="1" applyFont="1" applyFill="1" applyBorder="1" applyAlignment="1">
      <alignment horizontal="center" vertical="center" wrapText="1"/>
    </xf>
    <xf numFmtId="49" fontId="3" fillId="3" borderId="3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textRotation="90"/>
    </xf>
    <xf numFmtId="0" fontId="14" fillId="2" borderId="5" xfId="0" applyFont="1" applyFill="1" applyBorder="1" applyAlignment="1">
      <alignment vertical="center" textRotation="90"/>
    </xf>
    <xf numFmtId="0" fontId="14" fillId="2" borderId="41" xfId="0" applyFont="1" applyFill="1" applyBorder="1" applyAlignment="1">
      <alignment vertical="center" textRotation="90"/>
    </xf>
    <xf numFmtId="0" fontId="22" fillId="0" borderId="0" xfId="0" applyFont="1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6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textRotation="90"/>
    </xf>
    <xf numFmtId="0" fontId="14" fillId="2" borderId="1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11" fillId="2" borderId="14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0</xdr:row>
      <xdr:rowOff>19050</xdr:rowOff>
    </xdr:from>
    <xdr:to>
      <xdr:col>7</xdr:col>
      <xdr:colOff>1285875</xdr:colOff>
      <xdr:row>2</xdr:row>
      <xdr:rowOff>152400</xdr:rowOff>
    </xdr:to>
    <xdr:pic>
      <xdr:nvPicPr>
        <xdr:cNvPr id="5" name="Рисунок 15" descr="http://im7-tub-ru.yandex.net/i?id=181036194-10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9050"/>
          <a:ext cx="10668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2</xdr:row>
      <xdr:rowOff>375285</xdr:rowOff>
    </xdr:from>
    <xdr:to>
      <xdr:col>1</xdr:col>
      <xdr:colOff>116205</xdr:colOff>
      <xdr:row>5</xdr:row>
      <xdr:rowOff>117687</xdr:rowOff>
    </xdr:to>
    <xdr:pic>
      <xdr:nvPicPr>
        <xdr:cNvPr id="7" name="Рисунок 5" descr="http://www.pishmalife.ru/uploads/f1/s/21/891/image/457/875/thumb_Sambo.gif?t=144413797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55345"/>
          <a:ext cx="558165" cy="50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Первенство Уральского федерального округа по самбо среди юношей и девушек 2001-2002 г.р.</v>
          </cell>
        </row>
        <row r="3">
          <cell r="A3" t="str">
            <v xml:space="preserve">13-15 декабря 2018г.                                              г.Верхняя Пышма  </v>
          </cell>
        </row>
        <row r="6">
          <cell r="A6" t="str">
            <v>Гл. судья, судья ВК</v>
          </cell>
          <cell r="G6" t="str">
            <v>М.Г. 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/г.Качканар/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Нижний Тагил</v>
          </cell>
          <cell r="AH7">
            <v>8</v>
          </cell>
        </row>
        <row r="8">
          <cell r="Y8" t="str">
            <v>Серов</v>
          </cell>
        </row>
        <row r="9">
          <cell r="Y9" t="str">
            <v>СШ по самбо и дзюдо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ПИВОВАРОВ Матвей Андреевич</v>
          </cell>
          <cell r="D6" t="str">
            <v>23.04.1999. КМС</v>
          </cell>
          <cell r="E6" t="str">
            <v>УФО</v>
          </cell>
          <cell r="F6" t="str">
            <v>СШ по самбо и дзюдо, Екатеринбург</v>
          </cell>
          <cell r="G6">
            <v>0</v>
          </cell>
          <cell r="H6" t="str">
            <v>Старков М.А., Пивоваров А.Л.</v>
          </cell>
        </row>
        <row r="7">
          <cell r="C7" t="str">
            <v>АФАНАСЬЕВ Даниил Владимирович</v>
          </cell>
          <cell r="D7" t="str">
            <v>10.09.2001. 2р</v>
          </cell>
          <cell r="E7" t="str">
            <v>УФО</v>
          </cell>
          <cell r="F7" t="str">
            <v>Нижний Тагил, ДЮСШ №2</v>
          </cell>
          <cell r="G7">
            <v>0</v>
          </cell>
          <cell r="H7" t="str">
            <v>Алдушин А.И.</v>
          </cell>
        </row>
        <row r="8">
          <cell r="C8" t="str">
            <v>КУКЛИНСКИЙ Григорий Максимович</v>
          </cell>
          <cell r="D8" t="str">
            <v>18.05.2001. КМС</v>
          </cell>
          <cell r="E8" t="str">
            <v>УФО</v>
          </cell>
          <cell r="F8" t="str">
            <v>СШ по самбо и дзюдо, Екатеринбург</v>
          </cell>
          <cell r="G8">
            <v>0</v>
          </cell>
          <cell r="H8" t="str">
            <v>Макуха А.Н.</v>
          </cell>
        </row>
        <row r="9">
          <cell r="C9" t="str">
            <v>ШУСТОВ Максим Алексеевич</v>
          </cell>
          <cell r="D9" t="str">
            <v>22.12.2000. 2р</v>
          </cell>
          <cell r="E9" t="str">
            <v>УФО</v>
          </cell>
          <cell r="F9" t="str">
            <v>СШ по самбо и дзюдо, Екатеринбург</v>
          </cell>
          <cell r="G9">
            <v>0</v>
          </cell>
          <cell r="H9" t="str">
            <v>Федосеев М.Е., Селянина О.В.</v>
          </cell>
        </row>
        <row r="10">
          <cell r="C10" t="str">
            <v>АКНАЗАРОВ Денислам Джамшедович</v>
          </cell>
          <cell r="D10" t="str">
            <v>24.08.2001. 1р</v>
          </cell>
          <cell r="E10" t="str">
            <v>УФО</v>
          </cell>
          <cell r="F10" t="str">
            <v>СШ по самбо и дзюдо, Екатеринбург</v>
          </cell>
          <cell r="G10">
            <v>0</v>
          </cell>
          <cell r="H10" t="str">
            <v>Плотников А.В.</v>
          </cell>
        </row>
        <row r="11">
          <cell r="C11" t="str">
            <v>ЛАФИН Дмитрий Алексеевич</v>
          </cell>
          <cell r="D11" t="str">
            <v>21.07.2000. 3р</v>
          </cell>
          <cell r="E11" t="str">
            <v>УФО</v>
          </cell>
          <cell r="F11" t="str">
            <v>Серов</v>
          </cell>
          <cell r="G11">
            <v>0</v>
          </cell>
          <cell r="H11" t="str">
            <v>Ушаков П.С.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В.Пышма</v>
          </cell>
          <cell r="AH7">
            <v>1</v>
          </cell>
        </row>
        <row r="8">
          <cell r="Y8" t="str">
            <v/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ПОЗНАХИРКО Глеб Игоревич</v>
          </cell>
          <cell r="D6" t="str">
            <v>20.04.1999. МС.</v>
          </cell>
          <cell r="E6" t="str">
            <v>УФО</v>
          </cell>
          <cell r="F6" t="str">
            <v>В.Пышма, КС "УГМК"</v>
          </cell>
          <cell r="G6">
            <v>0</v>
          </cell>
          <cell r="H6" t="str">
            <v>Стенников В.Г., Стороженко В.П.</v>
          </cell>
        </row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В.Пышма</v>
          </cell>
          <cell r="AH7">
            <v>5</v>
          </cell>
        </row>
        <row r="8">
          <cell r="Y8" t="str">
            <v>Екатеринбург  ДЮЦ "Юность"</v>
          </cell>
        </row>
        <row r="9">
          <cell r="Y9" t="str">
            <v>Нижний Тагил СШ "Тагилстрой"</v>
          </cell>
        </row>
        <row r="10">
          <cell r="Y10" t="str">
            <v>Свердловская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ЦИУЛИН Александр Вячеславович</v>
          </cell>
          <cell r="D6" t="str">
            <v>04.11.1999. МС</v>
          </cell>
          <cell r="E6" t="str">
            <v>УФО</v>
          </cell>
          <cell r="F6" t="str">
            <v>В.Пышма, КС "УГМК"</v>
          </cell>
          <cell r="G6">
            <v>0</v>
          </cell>
          <cell r="H6" t="str">
            <v>Мельников А.Н., Суханов М.И.</v>
          </cell>
        </row>
        <row r="7">
          <cell r="C7" t="str">
            <v>РЮМКИН Денис Андреевич</v>
          </cell>
          <cell r="D7" t="str">
            <v>16.05.1999. 1р</v>
          </cell>
          <cell r="E7" t="str">
            <v>УФО</v>
          </cell>
          <cell r="F7" t="str">
            <v>Екатеринбург  ДЮЦ "Юность"</v>
          </cell>
          <cell r="G7">
            <v>0</v>
          </cell>
          <cell r="H7" t="str">
            <v>Пышминцев В.А.</v>
          </cell>
        </row>
        <row r="8">
          <cell r="C8" t="str">
            <v>ПАНФИЛОВ Семен Михайлович</v>
          </cell>
          <cell r="D8" t="str">
            <v>12.09.01,  КМС</v>
          </cell>
          <cell r="E8" t="str">
            <v>УФО</v>
          </cell>
          <cell r="F8" t="str">
            <v>Нижний Тагил СШ "Тагилстрой"</v>
          </cell>
          <cell r="G8">
            <v>0</v>
          </cell>
          <cell r="H8" t="str">
            <v>Пляшкун Н.В.</v>
          </cell>
        </row>
        <row r="9">
          <cell r="C9" t="str">
            <v>СИТКОВ Дмитрий Андреевич</v>
          </cell>
          <cell r="D9" t="str">
            <v>25.04.01, 3р</v>
          </cell>
          <cell r="E9" t="str">
            <v>УФО</v>
          </cell>
          <cell r="F9" t="str">
            <v>Нижний Тагил СШ "Тагилстрой"</v>
          </cell>
          <cell r="G9">
            <v>0</v>
          </cell>
          <cell r="H9" t="str">
            <v>Матвеев С.В.,    Гориславский И.А.</v>
          </cell>
        </row>
        <row r="10">
          <cell r="C10" t="str">
            <v>ФОМИН Александр Александрович</v>
          </cell>
          <cell r="D10" t="str">
            <v>22.08.99, КМС</v>
          </cell>
          <cell r="E10" t="str">
            <v>УФО</v>
          </cell>
          <cell r="F10" t="str">
            <v>Свердловская, Екатеринбург, ПР</v>
          </cell>
          <cell r="G10">
            <v>0</v>
          </cell>
          <cell r="H10" t="str">
            <v>Палабугин С.А.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11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АКАЕВ Абдурахман Нариманович</v>
          </cell>
          <cell r="D6" t="str">
            <v>17.07.02, КМС</v>
          </cell>
          <cell r="E6" t="str">
            <v>УФО</v>
          </cell>
          <cell r="F6" t="str">
            <v>ХМАО-Югра, г.Радужный</v>
          </cell>
          <cell r="G6">
            <v>0</v>
          </cell>
          <cell r="H6" t="str">
            <v>Акаев Р.А.</v>
          </cell>
        </row>
        <row r="7">
          <cell r="C7" t="str">
            <v>ЯКУБОВ Ярмет Ярахмедович</v>
          </cell>
          <cell r="D7" t="str">
            <v>07.03.01, 2р</v>
          </cell>
          <cell r="E7" t="str">
            <v>УФО</v>
          </cell>
          <cell r="F7" t="str">
            <v>ХМАО-Югра, г.Радужный</v>
          </cell>
          <cell r="G7">
            <v>0</v>
          </cell>
          <cell r="H7" t="str">
            <v>Сонгуров Б.А., Сонгуров А.М.</v>
          </cell>
        </row>
        <row r="8">
          <cell r="C8" t="str">
            <v>МИХРАЛИЕВ Шахабудин Такабудинович</v>
          </cell>
          <cell r="D8" t="str">
            <v>17.08.02, 1р</v>
          </cell>
          <cell r="E8" t="str">
            <v>УФО</v>
          </cell>
          <cell r="F8" t="str">
            <v>ХМАО-Югра, г.Радужный</v>
          </cell>
          <cell r="G8">
            <v>0</v>
          </cell>
          <cell r="H8" t="str">
            <v>Бабаев Г.Ш.</v>
          </cell>
        </row>
        <row r="9">
          <cell r="C9" t="str">
            <v>Берстенев Денис Григорьевич</v>
          </cell>
          <cell r="D9" t="str">
            <v>29.04.2003, 1р</v>
          </cell>
          <cell r="E9" t="str">
            <v>УФО</v>
          </cell>
          <cell r="F9" t="str">
            <v>Свердловская, Нижний Тагил, СШ</v>
          </cell>
          <cell r="G9">
            <v>0</v>
          </cell>
          <cell r="H9" t="str">
            <v>Быков Н.А.</v>
          </cell>
        </row>
        <row r="10">
          <cell r="C10" t="str">
            <v>Давыдов Дмитрий Алексеевич</v>
          </cell>
          <cell r="D10" t="str">
            <v>02.11.2003, 1р</v>
          </cell>
          <cell r="E10" t="str">
            <v>УФО</v>
          </cell>
          <cell r="F10" t="str">
            <v>Свердловская, Ирбит</v>
          </cell>
          <cell r="G10">
            <v>0</v>
          </cell>
          <cell r="H10" t="str">
            <v>Свяжин В.В.</v>
          </cell>
        </row>
        <row r="11">
          <cell r="C11" t="str">
            <v>Габдулкагиров Артур Альбертович</v>
          </cell>
          <cell r="D11" t="str">
            <v>20.11.2002, 1р</v>
          </cell>
          <cell r="E11" t="str">
            <v>УФО</v>
          </cell>
          <cell r="F11" t="str">
            <v>Свердловская, Среднеуральск</v>
          </cell>
          <cell r="G11">
            <v>0</v>
          </cell>
          <cell r="H11" t="str">
            <v>Напесочных С.П., Апалько Д.А.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14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>ЯНАО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Матвеев Артем Михайлович</v>
          </cell>
          <cell r="D6" t="str">
            <v>02.04.2002, 1р</v>
          </cell>
          <cell r="E6" t="str">
            <v>УФО</v>
          </cell>
          <cell r="F6" t="str">
            <v>Свердловская, Екатеринбург, СШ</v>
          </cell>
          <cell r="G6">
            <v>0</v>
          </cell>
          <cell r="H6" t="str">
            <v>Воронов В.В., Бородин О.Б.</v>
          </cell>
        </row>
        <row r="7">
          <cell r="C7" t="str">
            <v>БОГОСЛОВСКИХ Сергей Юрьевич</v>
          </cell>
          <cell r="D7" t="str">
            <v>04.05.2001, 1р</v>
          </cell>
          <cell r="E7" t="str">
            <v>УФО</v>
          </cell>
          <cell r="F7" t="str">
            <v>Свердловская, Екатеринбург, СШ</v>
          </cell>
          <cell r="G7">
            <v>0</v>
          </cell>
          <cell r="H7" t="str">
            <v>Печуров Е.А.</v>
          </cell>
        </row>
        <row r="8">
          <cell r="C8" t="str">
            <v>Рагозин Егор Андреевич</v>
          </cell>
          <cell r="D8" t="str">
            <v>05.07.2003, 1р</v>
          </cell>
          <cell r="E8" t="str">
            <v>УФО</v>
          </cell>
          <cell r="F8" t="str">
            <v>Свердловская, Нижний Тагил, СШ</v>
          </cell>
          <cell r="G8">
            <v>0</v>
          </cell>
          <cell r="H8" t="str">
            <v>Гориславский И.А., Матвеев С.В.</v>
          </cell>
        </row>
        <row r="9">
          <cell r="C9" t="str">
            <v>Хорьков Анатолий Николаевич</v>
          </cell>
          <cell r="D9" t="str">
            <v>16.06.2001, 1р</v>
          </cell>
          <cell r="E9" t="str">
            <v>УФО</v>
          </cell>
          <cell r="F9" t="str">
            <v>Свердловская, Сухой Лог</v>
          </cell>
          <cell r="G9">
            <v>0</v>
          </cell>
          <cell r="H9" t="str">
            <v>Путинцев Л.В., Бекетов В.В.</v>
          </cell>
        </row>
        <row r="10">
          <cell r="C10" t="str">
            <v>Юлчираев Фирдавс Саидкулович</v>
          </cell>
          <cell r="D10" t="str">
            <v>28.10.2001, 1р</v>
          </cell>
          <cell r="E10" t="str">
            <v>УФО</v>
          </cell>
          <cell r="F10" t="str">
            <v>Челябинская, Троицк</v>
          </cell>
          <cell r="G10">
            <v>0</v>
          </cell>
          <cell r="H10" t="str">
            <v>Ермаков В.Е. Макарова И.С.</v>
          </cell>
        </row>
        <row r="11">
          <cell r="C11" t="str">
            <v>Иванов Алексей Викторович</v>
          </cell>
          <cell r="D11" t="str">
            <v>08.01.2002, КМС</v>
          </cell>
          <cell r="E11" t="str">
            <v>УФО</v>
          </cell>
          <cell r="F11" t="str">
            <v>Курганская, Курган, ДЮСШ №4</v>
          </cell>
          <cell r="G11">
            <v>0</v>
          </cell>
          <cell r="H11" t="str">
            <v>Осипов В.Ю.
Печерских В.И.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Качканар</v>
          </cell>
          <cell r="AH7">
            <v>8</v>
          </cell>
        </row>
        <row r="8">
          <cell r="Y8" t="str">
            <v>Нижний Тагил СШ "Тагилстрой"</v>
          </cell>
        </row>
        <row r="9">
          <cell r="Y9" t="str">
            <v>Ревда СК "Самбист"</v>
          </cell>
        </row>
        <row r="10">
          <cell r="Y10" t="str">
            <v>Сухой Лог</v>
          </cell>
        </row>
        <row r="11">
          <cell r="Y11" t="str">
            <v>СШ по самбо и дзюдо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УДАРЦЕВ Максим Михайлович</v>
          </cell>
          <cell r="D6" t="str">
            <v>27.11.1999. МС</v>
          </cell>
          <cell r="E6" t="str">
            <v>УФО</v>
          </cell>
          <cell r="F6" t="str">
            <v>СШ по самбо и дзюдо, Екатеринбург</v>
          </cell>
          <cell r="G6">
            <v>0</v>
          </cell>
          <cell r="H6" t="str">
            <v>Бородин О.Б.</v>
          </cell>
        </row>
        <row r="7">
          <cell r="C7" t="str">
            <v>ВАЛИШИН Леонид Сергеевич</v>
          </cell>
          <cell r="D7" t="str">
            <v>24.04.2000. КМС</v>
          </cell>
          <cell r="E7" t="str">
            <v>УФО</v>
          </cell>
          <cell r="F7" t="str">
            <v>СШ по самбо и дзюдо, Екатеринбург</v>
          </cell>
          <cell r="G7">
            <v>0</v>
          </cell>
          <cell r="H7" t="str">
            <v>Коростелев А.Б.</v>
          </cell>
        </row>
        <row r="8">
          <cell r="C8" t="str">
            <v>ХОРЬКОВ Анатолий Николаевич</v>
          </cell>
          <cell r="D8" t="str">
            <v>16.06.2001. 1р</v>
          </cell>
          <cell r="E8" t="str">
            <v>УФО</v>
          </cell>
          <cell r="F8" t="str">
            <v>Сухой Лог</v>
          </cell>
          <cell r="G8">
            <v>0</v>
          </cell>
          <cell r="H8" t="str">
            <v>Путинцев Л.В., Бекетов В.В.</v>
          </cell>
        </row>
        <row r="9">
          <cell r="C9" t="str">
            <v>ТОИРОВ Джалолиддин Каримович</v>
          </cell>
          <cell r="D9" t="str">
            <v>31.07.2001. 1р</v>
          </cell>
          <cell r="E9" t="str">
            <v>УФО</v>
          </cell>
          <cell r="F9" t="str">
            <v>СШ по самбо и дзюдо, Екатеринбург</v>
          </cell>
          <cell r="G9">
            <v>0</v>
          </cell>
          <cell r="H9" t="str">
            <v>Плотников А.В.</v>
          </cell>
        </row>
        <row r="10">
          <cell r="C10" t="str">
            <v>ПОТАПОВ Андрей Николаевич</v>
          </cell>
          <cell r="D10" t="str">
            <v>31.12.2000. 1р</v>
          </cell>
          <cell r="E10" t="str">
            <v>УФО</v>
          </cell>
          <cell r="F10" t="str">
            <v>Качканар</v>
          </cell>
          <cell r="G10">
            <v>0</v>
          </cell>
          <cell r="H10" t="str">
            <v>Сапунов Д.П.,  Мещерский В.В.</v>
          </cell>
        </row>
        <row r="11">
          <cell r="C11" t="str">
            <v>СТЕПАНОВ Александр Юрьевич</v>
          </cell>
          <cell r="D11" t="str">
            <v>17.07.1999. 1р</v>
          </cell>
          <cell r="E11" t="str">
            <v>УФО</v>
          </cell>
          <cell r="F11" t="str">
            <v>Качканар</v>
          </cell>
          <cell r="G11">
            <v>0</v>
          </cell>
          <cell r="H11" t="str">
            <v>Сапунов Д.П.,  Мещерский В.В.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В.Пышма</v>
          </cell>
          <cell r="AH7">
            <v>10</v>
          </cell>
        </row>
        <row r="8">
          <cell r="Y8" t="str">
            <v xml:space="preserve">В.Салда </v>
          </cell>
        </row>
        <row r="9">
          <cell r="Y9" t="str">
            <v>Нижний Тагил</v>
          </cell>
        </row>
        <row r="10">
          <cell r="Y10" t="str">
            <v>Ревда СК "Самбист"</v>
          </cell>
        </row>
        <row r="11">
          <cell r="Y11" t="str">
            <v>Сухой Лог</v>
          </cell>
        </row>
        <row r="12">
          <cell r="Y12" t="str">
            <v>СШ по самбо и дзюдо</v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АЛЕКСЕЕВ Максим Юрьевич</v>
          </cell>
          <cell r="D6" t="str">
            <v>10.04.2000. КМС</v>
          </cell>
          <cell r="E6" t="str">
            <v>УФО</v>
          </cell>
          <cell r="F6" t="str">
            <v>СШ по самбо и дзюдо, Екатеринбург</v>
          </cell>
          <cell r="G6">
            <v>0</v>
          </cell>
          <cell r="H6" t="str">
            <v>Макуха А.Н.</v>
          </cell>
        </row>
        <row r="7">
          <cell r="C7" t="str">
            <v>ФАТХИЕВ Денис Ирекович</v>
          </cell>
          <cell r="D7" t="str">
            <v>06.02.99, КМС.</v>
          </cell>
          <cell r="E7" t="str">
            <v>УФО</v>
          </cell>
          <cell r="F7" t="str">
            <v>СШ по самбо и дзюдо, Екатеринбург</v>
          </cell>
          <cell r="G7">
            <v>0</v>
          </cell>
          <cell r="H7" t="str">
            <v>Старков М.А.</v>
          </cell>
        </row>
        <row r="8">
          <cell r="C8" t="str">
            <v>КРУЧИНИН Михаил Евгеньевич</v>
          </cell>
          <cell r="D8" t="str">
            <v>17.05.1999. 1р</v>
          </cell>
          <cell r="E8" t="str">
            <v>УФО</v>
          </cell>
          <cell r="F8" t="str">
            <v>СШ по самбо и дзюдо, Екатеринбург</v>
          </cell>
          <cell r="G8">
            <v>0</v>
          </cell>
          <cell r="H8" t="str">
            <v>Коростелев А.Б., Седов С.М.</v>
          </cell>
        </row>
        <row r="9">
          <cell r="C9" t="str">
            <v>ЧАБАРОВ Геннадий Андреевич</v>
          </cell>
          <cell r="D9" t="str">
            <v>14.01.1999. МС</v>
          </cell>
          <cell r="E9" t="str">
            <v>УФО</v>
          </cell>
          <cell r="F9" t="str">
            <v>В.Пышма, КС "УГМК"</v>
          </cell>
          <cell r="G9">
            <v>0</v>
          </cell>
          <cell r="H9" t="str">
            <v>Мельников А.Н., Суханов М.И.</v>
          </cell>
        </row>
        <row r="10">
          <cell r="C10" t="str">
            <v>ФЕДЯКОВ Илья Валерьевич</v>
          </cell>
          <cell r="D10" t="str">
            <v>23.02.2000. КМС</v>
          </cell>
          <cell r="E10" t="str">
            <v>УФО</v>
          </cell>
          <cell r="F10" t="str">
            <v>СШ по самбо и дзюдо, Екатеринбург</v>
          </cell>
          <cell r="G10">
            <v>0</v>
          </cell>
          <cell r="H10" t="str">
            <v>Палабугин С.А.</v>
          </cell>
        </row>
        <row r="11">
          <cell r="C11" t="str">
            <v>ДАВИД Кирилл Владимирович</v>
          </cell>
          <cell r="D11" t="str">
            <v>30.11.2001. КМС.</v>
          </cell>
          <cell r="E11" t="str">
            <v>УФО</v>
          </cell>
          <cell r="F11" t="str">
            <v>Сухой Лог</v>
          </cell>
          <cell r="G11">
            <v>0</v>
          </cell>
          <cell r="H11" t="str">
            <v>Путинцев Л.В., Бекетов В.В.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В.Пышма</v>
          </cell>
          <cell r="AH7">
            <v>10</v>
          </cell>
        </row>
        <row r="8">
          <cell r="Y8" t="str">
            <v>Екатеринбург "Локомотив"</v>
          </cell>
        </row>
        <row r="9">
          <cell r="Y9" t="str">
            <v>Екатеринбург ДЮЦ "Юность"</v>
          </cell>
        </row>
        <row r="10">
          <cell r="Y10" t="str">
            <v>Ревда СК "Самбист"</v>
          </cell>
        </row>
        <row r="11">
          <cell r="Y11" t="str">
            <v>СШ по самбо и дзюдо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КАРДАШИН Василий Андреевич</v>
          </cell>
          <cell r="D6" t="str">
            <v>19.07.2000. КМС</v>
          </cell>
          <cell r="E6" t="str">
            <v>УФО</v>
          </cell>
          <cell r="F6" t="str">
            <v>В.Пышма, КС "УГМК"</v>
          </cell>
          <cell r="G6">
            <v>0</v>
          </cell>
          <cell r="H6" t="str">
            <v>Мельников А.Н., Миниахметов А.С.</v>
          </cell>
        </row>
        <row r="7">
          <cell r="C7" t="str">
            <v>КУЗНЕЦОВ Дмитрий Александрович</v>
          </cell>
          <cell r="D7" t="str">
            <v>14.04.2001. 2р</v>
          </cell>
          <cell r="E7" t="str">
            <v>УФО</v>
          </cell>
          <cell r="F7" t="str">
            <v>СШ по самбо и дзюдо, Екатеринбург</v>
          </cell>
          <cell r="G7">
            <v>0</v>
          </cell>
          <cell r="H7" t="str">
            <v>Федосеев М.Е., Селянина О.В.</v>
          </cell>
        </row>
        <row r="8">
          <cell r="C8" t="str">
            <v>ЯДРЫШНИКОВ Кирилл Эдуардович</v>
          </cell>
          <cell r="D8" t="str">
            <v>13.02.2001. КМС</v>
          </cell>
          <cell r="E8" t="str">
            <v>УФО</v>
          </cell>
          <cell r="F8" t="str">
            <v>В.Пышма, УОР</v>
          </cell>
          <cell r="G8">
            <v>0</v>
          </cell>
          <cell r="H8" t="str">
            <v>Мельников А.Н., Суханов М.И.</v>
          </cell>
        </row>
        <row r="9">
          <cell r="C9" t="str">
            <v>ТЕЛЕГИН Александр Андреевич</v>
          </cell>
          <cell r="D9" t="str">
            <v>19.06.1999. КМС</v>
          </cell>
          <cell r="E9" t="str">
            <v>УФО</v>
          </cell>
          <cell r="F9" t="str">
            <v>Екатеринбург "Локомотив"</v>
          </cell>
          <cell r="G9">
            <v>0</v>
          </cell>
          <cell r="H9" t="str">
            <v>Телегин А.И.,  Асылов М.С.</v>
          </cell>
        </row>
        <row r="10">
          <cell r="C10" t="str">
            <v>БИЛАЛОВ Шамиль Маратович</v>
          </cell>
          <cell r="D10" t="str">
            <v>29.09.2001. 1р</v>
          </cell>
          <cell r="E10" t="str">
            <v>УФО</v>
          </cell>
          <cell r="F10" t="str">
            <v>В.Пышма, УОР</v>
          </cell>
          <cell r="G10">
            <v>0</v>
          </cell>
          <cell r="H10" t="str">
            <v>Мельников А.Н., Суханов М.И.</v>
          </cell>
        </row>
        <row r="11">
          <cell r="C11" t="str">
            <v>КОСТИКОВ Леонид Сергеевич</v>
          </cell>
          <cell r="D11" t="str">
            <v>22.04.1999. 1р</v>
          </cell>
          <cell r="E11" t="str">
            <v>УФО</v>
          </cell>
          <cell r="F11" t="str">
            <v>СШ по самбо и дзюдо, Екатеринбург</v>
          </cell>
          <cell r="G11">
            <v>0</v>
          </cell>
          <cell r="H11" t="str">
            <v>Палабугин С.А.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В.Пышма</v>
          </cell>
          <cell r="AH7">
            <v>11</v>
          </cell>
        </row>
        <row r="8">
          <cell r="Y8" t="str">
            <v>Екатеринбург  ДЮЦ "Юность"</v>
          </cell>
        </row>
        <row r="9">
          <cell r="Y9" t="str">
            <v>Екатеринбург "Локомотив"</v>
          </cell>
        </row>
        <row r="10">
          <cell r="Y10" t="str">
            <v>Нижний Тагил</v>
          </cell>
        </row>
        <row r="11">
          <cell r="Y11" t="str">
            <v>СШ по самбо и дзюдо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ГАМЗАЕВ Гаджи Шарапутдинович</v>
          </cell>
          <cell r="D6" t="str">
            <v>17.02.1999. КМС</v>
          </cell>
          <cell r="E6" t="str">
            <v>УФО</v>
          </cell>
          <cell r="F6" t="str">
            <v>СШ по самбо и дзюдо, Екатеринбург</v>
          </cell>
          <cell r="G6">
            <v>0</v>
          </cell>
          <cell r="H6" t="str">
            <v>Старков М.А.</v>
          </cell>
        </row>
        <row r="7">
          <cell r="C7" t="str">
            <v>ХАБИБОВ Эльнар Роянович</v>
          </cell>
          <cell r="D7" t="str">
            <v>27.11.1999. КМС</v>
          </cell>
          <cell r="E7" t="str">
            <v>УФО</v>
          </cell>
          <cell r="F7" t="str">
            <v>СШ по самбо и дзюдо, Екатеринбург</v>
          </cell>
          <cell r="G7">
            <v>0</v>
          </cell>
          <cell r="H7" t="str">
            <v>Старков М.А., Козлов Н.А.</v>
          </cell>
        </row>
        <row r="8">
          <cell r="C8" t="str">
            <v>ЛУКИНЫХ Василий Сергеевич</v>
          </cell>
          <cell r="D8" t="str">
            <v>16.11.1999. КМС.</v>
          </cell>
          <cell r="E8" t="str">
            <v>УФО</v>
          </cell>
          <cell r="F8" t="str">
            <v>В.Пышма, КС "УГМК"</v>
          </cell>
          <cell r="G8">
            <v>0</v>
          </cell>
          <cell r="H8" t="str">
            <v>Мельников А.Н., Суханов М.И.</v>
          </cell>
        </row>
        <row r="9">
          <cell r="C9" t="str">
            <v>АЗЬМУХАМЕТОВ Денис Аликович</v>
          </cell>
          <cell r="D9" t="str">
            <v>26.04.2000. КМС</v>
          </cell>
          <cell r="E9" t="str">
            <v>УФО</v>
          </cell>
          <cell r="F9" t="str">
            <v>СШ по самбо и дзюдо, Екатеринбург</v>
          </cell>
          <cell r="G9">
            <v>0</v>
          </cell>
          <cell r="H9" t="str">
            <v>Коростелев А.Б.</v>
          </cell>
        </row>
        <row r="10">
          <cell r="C10" t="str">
            <v>АЛЕШИН Илья Алексеевич</v>
          </cell>
          <cell r="D10" t="str">
            <v>20.12.2001. КМС.</v>
          </cell>
          <cell r="E10" t="str">
            <v>УФО</v>
          </cell>
          <cell r="F10" t="str">
            <v>Нижний Тагил, "СШ "Тагилстрой"</v>
          </cell>
          <cell r="G10">
            <v>0</v>
          </cell>
          <cell r="H10" t="str">
            <v>Матвеев С.В.,  Гориславский И.А.</v>
          </cell>
        </row>
        <row r="11">
          <cell r="C11" t="str">
            <v>ЯКОВЛЕВ Кирилл Иванович</v>
          </cell>
          <cell r="D11" t="str">
            <v>02.03.2000. 2р.</v>
          </cell>
          <cell r="E11" t="str">
            <v>УФО</v>
          </cell>
          <cell r="F11" t="str">
            <v>СШ по самбо и дзюдо, Екатеринбург</v>
          </cell>
          <cell r="G11">
            <v>0</v>
          </cell>
          <cell r="H11" t="str">
            <v>Коростелев А.Б.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Качканар</v>
          </cell>
          <cell r="AH7">
            <v>11</v>
          </cell>
        </row>
        <row r="8">
          <cell r="Y8" t="str">
            <v>Нижний Тагил</v>
          </cell>
        </row>
        <row r="9">
          <cell r="Y9" t="str">
            <v>Свердловская</v>
          </cell>
        </row>
        <row r="10">
          <cell r="Y10" t="str">
            <v>Сухой Лог</v>
          </cell>
        </row>
        <row r="11">
          <cell r="Y11" t="str">
            <v>СШ по самбо и дзюдо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ШИТОВ Алексей Игоревич</v>
          </cell>
          <cell r="D6" t="str">
            <v>14.05.1999. КМС.</v>
          </cell>
          <cell r="E6" t="str">
            <v>УФО</v>
          </cell>
          <cell r="F6" t="str">
            <v>СШ по самбо и дзюдо, Екатеринбург</v>
          </cell>
          <cell r="G6">
            <v>0</v>
          </cell>
          <cell r="H6" t="str">
            <v>Савинский В.С.,Макуха А.Н.</v>
          </cell>
        </row>
        <row r="7">
          <cell r="C7" t="str">
            <v>НОВОЖИЛОВ Михаил Михайлович</v>
          </cell>
          <cell r="D7" t="str">
            <v>28.11.00, КМС</v>
          </cell>
          <cell r="E7" t="str">
            <v>УФО</v>
          </cell>
          <cell r="F7" t="str">
            <v>Свердловская, Екатеринбург, Буревестник</v>
          </cell>
          <cell r="G7">
            <v>0</v>
          </cell>
          <cell r="H7" t="str">
            <v>Долганов О.В.</v>
          </cell>
        </row>
        <row r="8">
          <cell r="C8" t="str">
            <v>ЛАРИОНОВ Виталий Игоревич</v>
          </cell>
          <cell r="D8" t="str">
            <v>14.10.2000. КМС.</v>
          </cell>
          <cell r="E8" t="str">
            <v>УФО</v>
          </cell>
          <cell r="F8" t="str">
            <v>СШ по самбо и дзюдо, Екатеринбург</v>
          </cell>
          <cell r="G8">
            <v>0</v>
          </cell>
          <cell r="H8" t="str">
            <v>Макуха А.Н.</v>
          </cell>
        </row>
        <row r="9">
          <cell r="C9" t="str">
            <v>БОЛДОВ Никита Константинович</v>
          </cell>
          <cell r="D9" t="str">
            <v>27.01.2000. КМС.</v>
          </cell>
          <cell r="E9" t="str">
            <v>УФО</v>
          </cell>
          <cell r="F9" t="str">
            <v>СШ по самбо и дзюдо, Екатеринбург</v>
          </cell>
          <cell r="G9">
            <v>0</v>
          </cell>
          <cell r="H9" t="str">
            <v>Макуха А.Н.</v>
          </cell>
        </row>
        <row r="10">
          <cell r="C10" t="str">
            <v>ЛУЧИНА Климентий Васильевич</v>
          </cell>
          <cell r="D10" t="str">
            <v>09.02.2000. КМС</v>
          </cell>
          <cell r="E10" t="str">
            <v>УФО</v>
          </cell>
          <cell r="F10" t="str">
            <v>Качканар</v>
          </cell>
          <cell r="G10">
            <v>0</v>
          </cell>
          <cell r="H10" t="str">
            <v>Сапунов Д.П.,  Мещерский В.В.</v>
          </cell>
        </row>
        <row r="11">
          <cell r="C11" t="str">
            <v>СЕМИЛЕТОВ Александр Алексеевич</v>
          </cell>
          <cell r="D11" t="str">
            <v>07.03.2001. 1р</v>
          </cell>
          <cell r="E11" t="str">
            <v>УФО</v>
          </cell>
          <cell r="F11" t="str">
            <v>Сухой Лог</v>
          </cell>
          <cell r="G11">
            <v>0</v>
          </cell>
          <cell r="H11" t="str">
            <v>Малых К.В.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view="pageBreakPreview" zoomScale="90" zoomScaleNormal="100" zoomScaleSheetLayoutView="90" workbookViewId="0">
      <selection activeCell="L23" sqref="L23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44" t="s">
        <v>7</v>
      </c>
      <c r="B1" s="144"/>
      <c r="C1" s="144"/>
      <c r="D1" s="144"/>
      <c r="E1" s="144"/>
      <c r="F1" s="144"/>
      <c r="G1" s="144"/>
      <c r="H1" s="144"/>
      <c r="I1" s="144"/>
    </row>
    <row r="2" spans="1:10" ht="17.25" customHeight="1">
      <c r="A2" s="132" t="s">
        <v>8</v>
      </c>
      <c r="B2" s="132"/>
      <c r="C2" s="132"/>
      <c r="D2" s="132"/>
      <c r="E2" s="132"/>
      <c r="F2" s="132"/>
      <c r="G2" s="132"/>
      <c r="H2" s="132"/>
      <c r="I2" s="132"/>
    </row>
    <row r="3" spans="1:10" ht="40.5" customHeight="1">
      <c r="A3" s="145" t="str">
        <f>[1]реквизиты!$A$2</f>
        <v>Первенство Уральского федерального округа по самбо среди юношей и девушек 2001-2002 г.р.</v>
      </c>
      <c r="B3" s="145"/>
      <c r="C3" s="145"/>
      <c r="D3" s="145"/>
      <c r="E3" s="145"/>
      <c r="F3" s="145"/>
      <c r="G3" s="145"/>
      <c r="H3" s="145"/>
      <c r="I3" s="145"/>
    </row>
    <row r="4" spans="1:10" ht="16.5" customHeight="1">
      <c r="A4" s="132" t="str">
        <f>[1]реквизиты!$A$3</f>
        <v xml:space="preserve">13-15 декабря 2018г.                                              г.Верхняя Пышма  </v>
      </c>
      <c r="B4" s="132"/>
      <c r="C4" s="132"/>
      <c r="D4" s="132"/>
      <c r="E4" s="132"/>
      <c r="F4" s="132"/>
      <c r="G4" s="132"/>
      <c r="H4" s="132"/>
      <c r="I4" s="132"/>
    </row>
    <row r="5" spans="1:10" ht="3.75" customHeight="1" thickBot="1">
      <c r="A5" s="132"/>
      <c r="B5" s="132"/>
      <c r="C5" s="132"/>
      <c r="D5" s="132"/>
      <c r="E5" s="132"/>
      <c r="F5" s="132"/>
      <c r="G5" s="132"/>
      <c r="H5" s="132"/>
      <c r="I5" s="132"/>
    </row>
    <row r="6" spans="1:10" ht="11.1" customHeight="1">
      <c r="B6" s="150" t="s">
        <v>0</v>
      </c>
      <c r="C6" s="135" t="s">
        <v>1</v>
      </c>
      <c r="D6" s="135" t="s">
        <v>2</v>
      </c>
      <c r="E6" s="135" t="s">
        <v>16</v>
      </c>
      <c r="F6" s="135" t="s">
        <v>17</v>
      </c>
      <c r="G6" s="133"/>
      <c r="H6" s="146" t="s">
        <v>3</v>
      </c>
      <c r="I6" s="148"/>
    </row>
    <row r="7" spans="1:10" ht="13.5" customHeight="1" thickBot="1">
      <c r="B7" s="151"/>
      <c r="C7" s="136"/>
      <c r="D7" s="136"/>
      <c r="E7" s="136"/>
      <c r="F7" s="136"/>
      <c r="G7" s="134"/>
      <c r="H7" s="147"/>
      <c r="I7" s="148"/>
    </row>
    <row r="8" spans="1:10" ht="23.1" hidden="1" customHeight="1">
      <c r="A8" s="137"/>
      <c r="B8" s="80" t="s">
        <v>4</v>
      </c>
      <c r="C8" s="45" t="str">
        <f>[2]ит.пр!C6</f>
        <v>АКАЕВ Абдурахман Нариманович</v>
      </c>
      <c r="D8" s="45" t="str">
        <f>[2]ит.пр!D6</f>
        <v>17.07.02, КМС</v>
      </c>
      <c r="E8" s="45" t="str">
        <f>[2]ит.пр!E6</f>
        <v>УФО</v>
      </c>
      <c r="F8" s="45" t="str">
        <f>[2]ит.пр!F6</f>
        <v>ХМАО-Югра, г.Радужный</v>
      </c>
      <c r="G8" s="85">
        <f>[2]ит.пр!G6</f>
        <v>0</v>
      </c>
      <c r="H8" s="46" t="str">
        <f>[2]ит.пр!H6</f>
        <v>Акаев Р.А.</v>
      </c>
      <c r="I8" s="149"/>
      <c r="J8" s="131"/>
    </row>
    <row r="9" spans="1:10" ht="23.1" hidden="1" customHeight="1">
      <c r="A9" s="138"/>
      <c r="B9" s="81" t="s">
        <v>5</v>
      </c>
      <c r="C9" s="44" t="str">
        <f>[2]ит.пр!C7</f>
        <v>ЯКУБОВ Ярмет Ярахмедович</v>
      </c>
      <c r="D9" s="44" t="str">
        <f>[2]ит.пр!D7</f>
        <v>07.03.01, 2р</v>
      </c>
      <c r="E9" s="44" t="str">
        <f>[2]ит.пр!E7</f>
        <v>УФО</v>
      </c>
      <c r="F9" s="44" t="str">
        <f>[2]ит.пр!F7</f>
        <v>ХМАО-Югра, г.Радужный</v>
      </c>
      <c r="G9" s="86">
        <f>[2]ит.пр!G7</f>
        <v>0</v>
      </c>
      <c r="H9" s="47" t="str">
        <f>[2]ит.пр!H7</f>
        <v>Сонгуров Б.А., Сонгуров А.М.</v>
      </c>
      <c r="I9" s="149"/>
      <c r="J9" s="131"/>
    </row>
    <row r="10" spans="1:10" ht="23.1" hidden="1" customHeight="1">
      <c r="A10" s="138"/>
      <c r="B10" s="82" t="s">
        <v>6</v>
      </c>
      <c r="C10" s="44" t="str">
        <f>[2]ит.пр!C8</f>
        <v>МИХРАЛИЕВ Шахабудин Такабудинович</v>
      </c>
      <c r="D10" s="44" t="str">
        <f>[2]ит.пр!D8</f>
        <v>17.08.02, 1р</v>
      </c>
      <c r="E10" s="44" t="str">
        <f>[2]ит.пр!E8</f>
        <v>УФО</v>
      </c>
      <c r="F10" s="44" t="str">
        <f>[2]ит.пр!F8</f>
        <v>ХМАО-Югра, г.Радужный</v>
      </c>
      <c r="G10" s="86">
        <f>[2]ит.пр!G8</f>
        <v>0</v>
      </c>
      <c r="H10" s="47" t="str">
        <f>[2]ит.пр!H8</f>
        <v>Бабаев Г.Ш.</v>
      </c>
      <c r="I10" s="149"/>
      <c r="J10" s="131"/>
    </row>
    <row r="11" spans="1:10" ht="23.1" hidden="1" customHeight="1">
      <c r="A11" s="138"/>
      <c r="B11" s="83" t="s">
        <v>6</v>
      </c>
      <c r="C11" s="44" t="str">
        <f>[2]ит.пр!C9</f>
        <v>Берстенев Денис Григорьевич</v>
      </c>
      <c r="D11" s="44" t="str">
        <f>[2]ит.пр!D9</f>
        <v>29.04.2003, 1р</v>
      </c>
      <c r="E11" s="44" t="str">
        <f>[2]ит.пр!E9</f>
        <v>УФО</v>
      </c>
      <c r="F11" s="44" t="str">
        <f>[2]ит.пр!F9</f>
        <v>Свердловская, Нижний Тагил, СШ</v>
      </c>
      <c r="G11" s="86">
        <f>[2]ит.пр!G9</f>
        <v>0</v>
      </c>
      <c r="H11" s="47" t="str">
        <f>[2]ит.пр!H9</f>
        <v>Быков Н.А.</v>
      </c>
      <c r="I11" s="149"/>
      <c r="J11" s="131"/>
    </row>
    <row r="12" spans="1:10" ht="23.1" hidden="1" customHeight="1">
      <c r="A12" s="138"/>
      <c r="B12" s="83" t="s">
        <v>12</v>
      </c>
      <c r="C12" s="44" t="str">
        <f>[2]ит.пр!C10</f>
        <v>Давыдов Дмитрий Алексеевич</v>
      </c>
      <c r="D12" s="44" t="str">
        <f>[2]ит.пр!D10</f>
        <v>02.11.2003, 1р</v>
      </c>
      <c r="E12" s="44" t="str">
        <f>[2]ит.пр!E10</f>
        <v>УФО</v>
      </c>
      <c r="F12" s="44" t="str">
        <f>[2]ит.пр!F10</f>
        <v>Свердловская, Ирбит</v>
      </c>
      <c r="G12" s="86">
        <f>[2]ит.пр!G10</f>
        <v>0</v>
      </c>
      <c r="H12" s="47" t="str">
        <f>[2]ит.пр!H10</f>
        <v>Свяжин В.В.</v>
      </c>
      <c r="I12" s="143"/>
      <c r="J12" s="131"/>
    </row>
    <row r="13" spans="1:10" ht="23.1" hidden="1" customHeight="1" thickBot="1">
      <c r="A13" s="139"/>
      <c r="B13" s="84" t="s">
        <v>12</v>
      </c>
      <c r="C13" s="48" t="str">
        <f>[2]ит.пр!C11</f>
        <v>Габдулкагиров Артур Альбертович</v>
      </c>
      <c r="D13" s="48" t="str">
        <f>[2]ит.пр!D11</f>
        <v>20.11.2002, 1р</v>
      </c>
      <c r="E13" s="48" t="str">
        <f>[2]ит.пр!E11</f>
        <v>УФО</v>
      </c>
      <c r="F13" s="48" t="str">
        <f>[2]ит.пр!F11</f>
        <v>Свердловская, Среднеуральск</v>
      </c>
      <c r="G13" s="87">
        <f>[2]ит.пр!G11</f>
        <v>0</v>
      </c>
      <c r="H13" s="49" t="str">
        <f>[2]ит.пр!H11</f>
        <v>Напесочных С.П., Апалько Д.А.</v>
      </c>
      <c r="I13" s="143"/>
      <c r="J13" s="131"/>
    </row>
    <row r="14" spans="1:10" ht="23.1" hidden="1" customHeight="1" thickBot="1">
      <c r="B14" s="8"/>
      <c r="C14" s="9"/>
      <c r="D14" s="9"/>
      <c r="E14" s="25"/>
      <c r="F14" s="9"/>
      <c r="G14" s="88"/>
      <c r="H14" s="9"/>
      <c r="I14" s="14"/>
      <c r="J14" s="131"/>
    </row>
    <row r="15" spans="1:10" ht="23.1" customHeight="1">
      <c r="A15" s="137" t="s">
        <v>9</v>
      </c>
      <c r="B15" s="42" t="s">
        <v>4</v>
      </c>
      <c r="C15" s="45" t="s">
        <v>94</v>
      </c>
      <c r="D15" s="45" t="s">
        <v>95</v>
      </c>
      <c r="E15" s="125" t="s">
        <v>56</v>
      </c>
      <c r="F15" s="45" t="s">
        <v>96</v>
      </c>
      <c r="G15" s="85">
        <v>0</v>
      </c>
      <c r="H15" s="46" t="s">
        <v>97</v>
      </c>
      <c r="I15" s="14"/>
      <c r="J15" s="131"/>
    </row>
    <row r="16" spans="1:10" ht="23.1" customHeight="1">
      <c r="A16" s="138"/>
      <c r="B16" s="78" t="s">
        <v>5</v>
      </c>
      <c r="C16" s="44" t="s">
        <v>98</v>
      </c>
      <c r="D16" s="44" t="s">
        <v>99</v>
      </c>
      <c r="E16" s="126" t="s">
        <v>56</v>
      </c>
      <c r="F16" s="44" t="s">
        <v>96</v>
      </c>
      <c r="G16" s="86">
        <v>0</v>
      </c>
      <c r="H16" s="47" t="s">
        <v>100</v>
      </c>
      <c r="I16" s="14"/>
    </row>
    <row r="17" spans="1:16" ht="23.1" customHeight="1">
      <c r="A17" s="138"/>
      <c r="B17" s="78" t="s">
        <v>6</v>
      </c>
      <c r="C17" s="44" t="s">
        <v>101</v>
      </c>
      <c r="D17" s="44" t="s">
        <v>102</v>
      </c>
      <c r="E17" s="126" t="s">
        <v>56</v>
      </c>
      <c r="F17" s="44" t="s">
        <v>96</v>
      </c>
      <c r="G17" s="86">
        <v>0</v>
      </c>
      <c r="H17" s="47" t="s">
        <v>103</v>
      </c>
      <c r="I17" s="14"/>
    </row>
    <row r="18" spans="1:16" ht="23.1" customHeight="1">
      <c r="A18" s="138"/>
      <c r="B18" s="78" t="s">
        <v>6</v>
      </c>
      <c r="C18" s="44" t="s">
        <v>104</v>
      </c>
      <c r="D18" s="44" t="s">
        <v>105</v>
      </c>
      <c r="E18" s="126" t="s">
        <v>56</v>
      </c>
      <c r="F18" s="44" t="s">
        <v>82</v>
      </c>
      <c r="G18" s="86">
        <v>0</v>
      </c>
      <c r="H18" s="47" t="s">
        <v>106</v>
      </c>
      <c r="I18" s="143"/>
    </row>
    <row r="19" spans="1:16" ht="23.1" customHeight="1">
      <c r="A19" s="138"/>
      <c r="B19" s="78" t="s">
        <v>12</v>
      </c>
      <c r="C19" s="44" t="s">
        <v>107</v>
      </c>
      <c r="D19" s="44" t="s">
        <v>108</v>
      </c>
      <c r="E19" s="126" t="s">
        <v>56</v>
      </c>
      <c r="F19" s="44" t="s">
        <v>109</v>
      </c>
      <c r="G19" s="86">
        <v>0</v>
      </c>
      <c r="H19" s="47" t="s">
        <v>110</v>
      </c>
      <c r="I19" s="143"/>
    </row>
    <row r="20" spans="1:16" ht="23.1" customHeight="1" thickBot="1">
      <c r="A20" s="139"/>
      <c r="B20" s="79" t="s">
        <v>12</v>
      </c>
      <c r="C20" s="48" t="s">
        <v>111</v>
      </c>
      <c r="D20" s="48" t="s">
        <v>112</v>
      </c>
      <c r="E20" s="127" t="s">
        <v>56</v>
      </c>
      <c r="F20" s="48" t="s">
        <v>113</v>
      </c>
      <c r="G20" s="87">
        <v>0</v>
      </c>
      <c r="H20" s="49" t="s">
        <v>114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40"/>
      <c r="J21" s="41"/>
    </row>
    <row r="22" spans="1:16" ht="23.1" customHeight="1">
      <c r="A22" s="137" t="s">
        <v>10</v>
      </c>
      <c r="B22" s="42" t="s">
        <v>4</v>
      </c>
      <c r="C22" s="45" t="s">
        <v>75</v>
      </c>
      <c r="D22" s="45" t="s">
        <v>76</v>
      </c>
      <c r="E22" s="125" t="s">
        <v>56</v>
      </c>
      <c r="F22" s="45" t="s">
        <v>61</v>
      </c>
      <c r="G22" s="85">
        <v>0</v>
      </c>
      <c r="H22" s="46" t="s">
        <v>62</v>
      </c>
      <c r="I22" s="40"/>
      <c r="J22" s="41"/>
    </row>
    <row r="23" spans="1:16" ht="23.1" customHeight="1">
      <c r="A23" s="138"/>
      <c r="B23" s="92" t="s">
        <v>5</v>
      </c>
      <c r="C23" s="44" t="s">
        <v>77</v>
      </c>
      <c r="D23" s="44" t="s">
        <v>78</v>
      </c>
      <c r="E23" s="126" t="s">
        <v>56</v>
      </c>
      <c r="F23" s="44" t="s">
        <v>61</v>
      </c>
      <c r="G23" s="86">
        <v>0</v>
      </c>
      <c r="H23" s="47" t="s">
        <v>79</v>
      </c>
      <c r="I23" s="14"/>
      <c r="J23" s="41"/>
    </row>
    <row r="24" spans="1:16" ht="23.1" customHeight="1">
      <c r="A24" s="138"/>
      <c r="B24" s="92" t="s">
        <v>6</v>
      </c>
      <c r="C24" s="44" t="s">
        <v>80</v>
      </c>
      <c r="D24" s="44" t="s">
        <v>81</v>
      </c>
      <c r="E24" s="126" t="s">
        <v>56</v>
      </c>
      <c r="F24" s="44" t="s">
        <v>82</v>
      </c>
      <c r="G24" s="86">
        <v>0</v>
      </c>
      <c r="H24" s="47" t="s">
        <v>83</v>
      </c>
      <c r="I24" s="14"/>
      <c r="J24" s="41"/>
    </row>
    <row r="25" spans="1:16" ht="23.1" customHeight="1">
      <c r="A25" s="138"/>
      <c r="B25" s="92" t="s">
        <v>6</v>
      </c>
      <c r="C25" s="44" t="s">
        <v>84</v>
      </c>
      <c r="D25" s="44" t="s">
        <v>85</v>
      </c>
      <c r="E25" s="126" t="s">
        <v>56</v>
      </c>
      <c r="F25" s="44" t="s">
        <v>70</v>
      </c>
      <c r="G25" s="86">
        <v>0</v>
      </c>
      <c r="H25" s="47" t="s">
        <v>71</v>
      </c>
      <c r="I25" s="40"/>
    </row>
    <row r="26" spans="1:16" ht="23.1" customHeight="1">
      <c r="A26" s="138"/>
      <c r="B26" s="92" t="s">
        <v>12</v>
      </c>
      <c r="C26" s="44" t="s">
        <v>86</v>
      </c>
      <c r="D26" s="44" t="s">
        <v>87</v>
      </c>
      <c r="E26" s="126" t="s">
        <v>56</v>
      </c>
      <c r="F26" s="44" t="s">
        <v>88</v>
      </c>
      <c r="G26" s="86">
        <v>0</v>
      </c>
      <c r="H26" s="47" t="s">
        <v>89</v>
      </c>
      <c r="I26" s="40"/>
      <c r="L26" s="17"/>
      <c r="M26" s="18"/>
      <c r="N26" s="17"/>
      <c r="O26" s="19"/>
      <c r="P26" s="43"/>
    </row>
    <row r="27" spans="1:16" ht="23.1" customHeight="1" thickBot="1">
      <c r="A27" s="139"/>
      <c r="B27" s="95" t="s">
        <v>12</v>
      </c>
      <c r="C27" s="48" t="s">
        <v>90</v>
      </c>
      <c r="D27" s="48" t="s">
        <v>91</v>
      </c>
      <c r="E27" s="127" t="s">
        <v>56</v>
      </c>
      <c r="F27" s="48" t="s">
        <v>92</v>
      </c>
      <c r="G27" s="87">
        <v>0</v>
      </c>
      <c r="H27" s="49" t="s">
        <v>93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40"/>
      <c r="J28" s="41"/>
    </row>
    <row r="29" spans="1:16" ht="23.1" customHeight="1">
      <c r="A29" s="140" t="s">
        <v>47</v>
      </c>
      <c r="B29" s="42" t="s">
        <v>4</v>
      </c>
      <c r="C29" s="45" t="s">
        <v>54</v>
      </c>
      <c r="D29" s="45" t="s">
        <v>55</v>
      </c>
      <c r="E29" s="125" t="s">
        <v>56</v>
      </c>
      <c r="F29" s="45" t="s">
        <v>57</v>
      </c>
      <c r="G29" s="85">
        <v>0</v>
      </c>
      <c r="H29" s="46" t="s">
        <v>58</v>
      </c>
      <c r="I29" s="40"/>
      <c r="J29" s="41"/>
    </row>
    <row r="30" spans="1:16" ht="23.1" customHeight="1">
      <c r="A30" s="141"/>
      <c r="B30" s="92" t="s">
        <v>5</v>
      </c>
      <c r="C30" s="44" t="s">
        <v>59</v>
      </c>
      <c r="D30" s="44" t="s">
        <v>60</v>
      </c>
      <c r="E30" s="126" t="s">
        <v>56</v>
      </c>
      <c r="F30" s="44" t="s">
        <v>61</v>
      </c>
      <c r="G30" s="86">
        <v>0</v>
      </c>
      <c r="H30" s="47" t="s">
        <v>62</v>
      </c>
      <c r="I30" s="14"/>
      <c r="J30" s="41"/>
    </row>
    <row r="31" spans="1:16" ht="23.1" customHeight="1">
      <c r="A31" s="141"/>
      <c r="B31" s="92" t="s">
        <v>6</v>
      </c>
      <c r="C31" s="44" t="s">
        <v>63</v>
      </c>
      <c r="D31" s="44" t="s">
        <v>64</v>
      </c>
      <c r="E31" s="126" t="s">
        <v>56</v>
      </c>
      <c r="F31" s="44" t="s">
        <v>65</v>
      </c>
      <c r="G31" s="86">
        <v>0</v>
      </c>
      <c r="H31" s="47" t="s">
        <v>66</v>
      </c>
      <c r="I31" s="14"/>
      <c r="J31" s="41"/>
    </row>
    <row r="32" spans="1:16" ht="23.1" customHeight="1">
      <c r="A32" s="141"/>
      <c r="B32" s="92" t="s">
        <v>6</v>
      </c>
      <c r="C32" s="44" t="s">
        <v>67</v>
      </c>
      <c r="D32" s="44" t="s">
        <v>55</v>
      </c>
      <c r="E32" s="126" t="s">
        <v>56</v>
      </c>
      <c r="F32" s="44" t="s">
        <v>57</v>
      </c>
      <c r="G32" s="86">
        <v>0</v>
      </c>
      <c r="H32" s="47" t="s">
        <v>58</v>
      </c>
      <c r="I32" s="40"/>
    </row>
    <row r="33" spans="1:10" ht="23.1" customHeight="1">
      <c r="A33" s="141"/>
      <c r="B33" s="92" t="s">
        <v>12</v>
      </c>
      <c r="C33" s="44" t="s">
        <v>68</v>
      </c>
      <c r="D33" s="44" t="s">
        <v>69</v>
      </c>
      <c r="E33" s="126" t="s">
        <v>56</v>
      </c>
      <c r="F33" s="44" t="s">
        <v>70</v>
      </c>
      <c r="G33" s="86">
        <v>0</v>
      </c>
      <c r="H33" s="47" t="s">
        <v>71</v>
      </c>
      <c r="I33" s="40"/>
    </row>
    <row r="34" spans="1:10" ht="23.1" customHeight="1" thickBot="1">
      <c r="A34" s="142"/>
      <c r="B34" s="95" t="s">
        <v>12</v>
      </c>
      <c r="C34" s="48" t="s">
        <v>72</v>
      </c>
      <c r="D34" s="48" t="s">
        <v>73</v>
      </c>
      <c r="E34" s="127" t="s">
        <v>56</v>
      </c>
      <c r="F34" s="48" t="s">
        <v>61</v>
      </c>
      <c r="G34" s="87">
        <v>0</v>
      </c>
      <c r="H34" s="49" t="s">
        <v>74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96"/>
      <c r="H35" s="20"/>
      <c r="I35" s="40"/>
      <c r="J35" s="41"/>
    </row>
    <row r="36" spans="1:10" ht="23.1" customHeight="1">
      <c r="A36" s="137" t="s">
        <v>48</v>
      </c>
      <c r="B36" s="42" t="s">
        <v>4</v>
      </c>
      <c r="C36" s="45" t="s">
        <v>115</v>
      </c>
      <c r="D36" s="45" t="s">
        <v>116</v>
      </c>
      <c r="E36" s="125" t="s">
        <v>56</v>
      </c>
      <c r="F36" s="45" t="s">
        <v>96</v>
      </c>
      <c r="G36" s="85">
        <v>0</v>
      </c>
      <c r="H36" s="46" t="s">
        <v>117</v>
      </c>
      <c r="I36" s="40"/>
      <c r="J36" s="41"/>
    </row>
    <row r="37" spans="1:10" ht="23.1" customHeight="1">
      <c r="A37" s="138"/>
      <c r="B37" s="92" t="s">
        <v>5</v>
      </c>
      <c r="C37" s="44" t="s">
        <v>118</v>
      </c>
      <c r="D37" s="44" t="s">
        <v>119</v>
      </c>
      <c r="E37" s="126" t="s">
        <v>56</v>
      </c>
      <c r="F37" s="44" t="s">
        <v>96</v>
      </c>
      <c r="G37" s="86">
        <v>0</v>
      </c>
      <c r="H37" s="47" t="s">
        <v>103</v>
      </c>
      <c r="I37" s="14"/>
      <c r="J37" s="41"/>
    </row>
    <row r="38" spans="1:10" ht="23.1" customHeight="1">
      <c r="A38" s="138"/>
      <c r="B38" s="92" t="s">
        <v>6</v>
      </c>
      <c r="C38" s="44" t="s">
        <v>120</v>
      </c>
      <c r="D38" s="44" t="s">
        <v>121</v>
      </c>
      <c r="E38" s="126" t="s">
        <v>56</v>
      </c>
      <c r="F38" s="44" t="s">
        <v>122</v>
      </c>
      <c r="G38" s="86">
        <v>0</v>
      </c>
      <c r="H38" s="47" t="s">
        <v>123</v>
      </c>
      <c r="I38" s="14"/>
      <c r="J38" s="41"/>
    </row>
    <row r="39" spans="1:10" ht="23.1" customHeight="1">
      <c r="A39" s="138"/>
      <c r="B39" s="92" t="s">
        <v>6</v>
      </c>
      <c r="C39" s="44" t="s">
        <v>124</v>
      </c>
      <c r="D39" s="44" t="s">
        <v>125</v>
      </c>
      <c r="E39" s="126" t="s">
        <v>56</v>
      </c>
      <c r="F39" s="44" t="s">
        <v>61</v>
      </c>
      <c r="G39" s="86">
        <v>0</v>
      </c>
      <c r="H39" s="47" t="s">
        <v>126</v>
      </c>
      <c r="I39" s="39" t="s">
        <v>15</v>
      </c>
    </row>
    <row r="40" spans="1:10" ht="23.1" customHeight="1">
      <c r="A40" s="138"/>
      <c r="B40" s="92" t="s">
        <v>12</v>
      </c>
      <c r="C40" s="44" t="s">
        <v>127</v>
      </c>
      <c r="D40" s="44" t="s">
        <v>128</v>
      </c>
      <c r="E40" s="126" t="s">
        <v>56</v>
      </c>
      <c r="F40" s="44" t="s">
        <v>96</v>
      </c>
      <c r="G40" s="86">
        <v>0</v>
      </c>
      <c r="H40" s="47" t="s">
        <v>129</v>
      </c>
      <c r="I40" s="40"/>
    </row>
    <row r="41" spans="1:10" ht="23.1" customHeight="1" thickBot="1">
      <c r="A41" s="139"/>
      <c r="B41" s="95" t="s">
        <v>12</v>
      </c>
      <c r="C41" s="48" t="s">
        <v>130</v>
      </c>
      <c r="D41" s="48" t="s">
        <v>131</v>
      </c>
      <c r="E41" s="127" t="s">
        <v>56</v>
      </c>
      <c r="F41" s="48" t="s">
        <v>61</v>
      </c>
      <c r="G41" s="87">
        <v>0</v>
      </c>
      <c r="H41" s="49" t="s">
        <v>132</v>
      </c>
      <c r="I41" s="14"/>
    </row>
    <row r="42" spans="1:10" ht="23.1" customHeight="1" thickBot="1">
      <c r="B42" s="51"/>
      <c r="C42" s="52"/>
      <c r="D42" s="52"/>
      <c r="E42" s="53"/>
      <c r="F42" s="52"/>
      <c r="G42" s="52"/>
      <c r="H42" s="54"/>
      <c r="I42" s="40"/>
      <c r="J42" s="41"/>
    </row>
    <row r="43" spans="1:10" ht="23.1" customHeight="1">
      <c r="A43" s="137" t="s">
        <v>49</v>
      </c>
      <c r="B43" s="42" t="s">
        <v>4</v>
      </c>
      <c r="C43" s="45" t="s">
        <v>133</v>
      </c>
      <c r="D43" s="45" t="s">
        <v>134</v>
      </c>
      <c r="E43" s="125" t="s">
        <v>56</v>
      </c>
      <c r="F43" s="45" t="s">
        <v>57</v>
      </c>
      <c r="G43" s="85">
        <v>0</v>
      </c>
      <c r="H43" s="46" t="s">
        <v>58</v>
      </c>
      <c r="I43" s="40"/>
      <c r="J43" s="41"/>
    </row>
    <row r="44" spans="1:10" ht="23.1" customHeight="1">
      <c r="A44" s="138"/>
      <c r="B44" s="92" t="s">
        <v>5</v>
      </c>
      <c r="C44" s="44" t="s">
        <v>135</v>
      </c>
      <c r="D44" s="44" t="s">
        <v>136</v>
      </c>
      <c r="E44" s="126" t="s">
        <v>56</v>
      </c>
      <c r="F44" s="44" t="s">
        <v>137</v>
      </c>
      <c r="G44" s="86">
        <v>0</v>
      </c>
      <c r="H44" s="47" t="s">
        <v>138</v>
      </c>
      <c r="I44" s="14"/>
      <c r="J44" s="41"/>
    </row>
    <row r="45" spans="1:10" ht="23.1" customHeight="1">
      <c r="A45" s="138"/>
      <c r="B45" s="92" t="s">
        <v>6</v>
      </c>
      <c r="C45" s="44" t="s">
        <v>139</v>
      </c>
      <c r="D45" s="44" t="s">
        <v>140</v>
      </c>
      <c r="E45" s="126" t="s">
        <v>56</v>
      </c>
      <c r="F45" s="44" t="s">
        <v>109</v>
      </c>
      <c r="G45" s="86">
        <v>0</v>
      </c>
      <c r="H45" s="47" t="s">
        <v>141</v>
      </c>
      <c r="I45" s="14"/>
      <c r="J45" s="41"/>
    </row>
    <row r="46" spans="1:10" ht="23.1" customHeight="1">
      <c r="A46" s="138"/>
      <c r="B46" s="92" t="s">
        <v>6</v>
      </c>
      <c r="C46" s="44" t="s">
        <v>142</v>
      </c>
      <c r="D46" s="44" t="s">
        <v>143</v>
      </c>
      <c r="E46" s="126" t="s">
        <v>56</v>
      </c>
      <c r="F46" s="44" t="s">
        <v>82</v>
      </c>
      <c r="G46" s="86">
        <v>0</v>
      </c>
      <c r="H46" s="47" t="s">
        <v>144</v>
      </c>
      <c r="I46" s="40"/>
    </row>
    <row r="47" spans="1:10" ht="23.1" customHeight="1">
      <c r="A47" s="138"/>
      <c r="B47" s="92" t="s">
        <v>12</v>
      </c>
      <c r="C47" s="44" t="s">
        <v>145</v>
      </c>
      <c r="D47" s="44" t="s">
        <v>146</v>
      </c>
      <c r="E47" s="126" t="s">
        <v>56</v>
      </c>
      <c r="F47" s="44" t="s">
        <v>96</v>
      </c>
      <c r="G47" s="86">
        <v>0</v>
      </c>
      <c r="H47" s="47" t="s">
        <v>147</v>
      </c>
      <c r="I47" s="40"/>
    </row>
    <row r="48" spans="1:10" ht="23.1" customHeight="1" thickBot="1">
      <c r="A48" s="139"/>
      <c r="B48" s="95" t="s">
        <v>12</v>
      </c>
      <c r="C48" s="48" t="s">
        <v>148</v>
      </c>
      <c r="D48" s="48" t="s">
        <v>149</v>
      </c>
      <c r="E48" s="127" t="s">
        <v>56</v>
      </c>
      <c r="F48" s="48" t="s">
        <v>70</v>
      </c>
      <c r="G48" s="87">
        <v>0</v>
      </c>
      <c r="H48" s="49" t="s">
        <v>71</v>
      </c>
      <c r="I48" s="11"/>
    </row>
    <row r="49" spans="1:10" ht="23.1" customHeight="1" thickBot="1">
      <c r="B49" s="13"/>
      <c r="C49" s="9"/>
      <c r="D49" s="9"/>
      <c r="E49" s="25"/>
      <c r="F49" s="9"/>
      <c r="G49" s="88"/>
      <c r="H49" s="22"/>
      <c r="I49" s="40"/>
      <c r="J49" s="41"/>
    </row>
    <row r="50" spans="1:10" ht="23.1" customHeight="1">
      <c r="A50" s="140" t="s">
        <v>50</v>
      </c>
      <c r="B50" s="42" t="s">
        <v>4</v>
      </c>
      <c r="C50" s="45" t="s">
        <v>150</v>
      </c>
      <c r="D50" s="45" t="s">
        <v>151</v>
      </c>
      <c r="E50" s="125" t="s">
        <v>56</v>
      </c>
      <c r="F50" s="45" t="s">
        <v>61</v>
      </c>
      <c r="G50" s="85">
        <v>0</v>
      </c>
      <c r="H50" s="46" t="s">
        <v>62</v>
      </c>
      <c r="I50" s="40"/>
      <c r="J50" s="41"/>
    </row>
    <row r="51" spans="1:10" ht="23.1" customHeight="1">
      <c r="A51" s="141"/>
      <c r="B51" s="92" t="s">
        <v>5</v>
      </c>
      <c r="C51" s="44" t="s">
        <v>152</v>
      </c>
      <c r="D51" s="44" t="s">
        <v>153</v>
      </c>
      <c r="E51" s="126" t="s">
        <v>56</v>
      </c>
      <c r="F51" s="44" t="s">
        <v>154</v>
      </c>
      <c r="G51" s="86">
        <v>0</v>
      </c>
      <c r="H51" s="47" t="s">
        <v>155</v>
      </c>
      <c r="I51" s="14"/>
      <c r="J51" s="41"/>
    </row>
    <row r="52" spans="1:10" ht="23.1" customHeight="1">
      <c r="A52" s="141"/>
      <c r="B52" s="92" t="s">
        <v>6</v>
      </c>
      <c r="C52" s="44" t="s">
        <v>156</v>
      </c>
      <c r="D52" s="44" t="s">
        <v>157</v>
      </c>
      <c r="E52" s="126" t="s">
        <v>56</v>
      </c>
      <c r="F52" s="44" t="s">
        <v>158</v>
      </c>
      <c r="G52" s="86">
        <v>0</v>
      </c>
      <c r="H52" s="47" t="s">
        <v>93</v>
      </c>
      <c r="I52" s="14"/>
      <c r="J52" s="41"/>
    </row>
    <row r="53" spans="1:10" ht="23.1" customHeight="1">
      <c r="A53" s="141"/>
      <c r="B53" s="92" t="s">
        <v>6</v>
      </c>
      <c r="C53" s="44" t="s">
        <v>159</v>
      </c>
      <c r="D53" s="44" t="s">
        <v>160</v>
      </c>
      <c r="E53" s="126" t="s">
        <v>56</v>
      </c>
      <c r="F53" s="44" t="s">
        <v>154</v>
      </c>
      <c r="G53" s="86">
        <v>0</v>
      </c>
      <c r="H53" s="47" t="s">
        <v>155</v>
      </c>
      <c r="I53" s="40"/>
    </row>
    <row r="54" spans="1:10" ht="23.1" customHeight="1">
      <c r="A54" s="141"/>
      <c r="B54" s="92" t="s">
        <v>12</v>
      </c>
      <c r="C54" s="44" t="s">
        <v>161</v>
      </c>
      <c r="D54" s="44" t="s">
        <v>162</v>
      </c>
      <c r="E54" s="126" t="s">
        <v>56</v>
      </c>
      <c r="F54" s="44" t="s">
        <v>82</v>
      </c>
      <c r="G54" s="86">
        <v>0</v>
      </c>
      <c r="H54" s="47" t="s">
        <v>83</v>
      </c>
      <c r="I54" s="40"/>
    </row>
    <row r="55" spans="1:10" ht="23.1" customHeight="1" thickBot="1">
      <c r="A55" s="142"/>
      <c r="B55" s="95" t="s">
        <v>12</v>
      </c>
      <c r="C55" s="48" t="s">
        <v>163</v>
      </c>
      <c r="D55" s="48" t="s">
        <v>164</v>
      </c>
      <c r="E55" s="127" t="s">
        <v>56</v>
      </c>
      <c r="F55" s="48" t="s">
        <v>65</v>
      </c>
      <c r="G55" s="87">
        <v>0</v>
      </c>
      <c r="H55" s="49" t="s">
        <v>66</v>
      </c>
      <c r="I55" s="11"/>
    </row>
    <row r="56" spans="1:10" ht="23.1" customHeight="1" thickBot="1">
      <c r="B56" s="51"/>
      <c r="C56" s="52"/>
      <c r="D56" s="52"/>
      <c r="E56" s="53"/>
      <c r="F56" s="52"/>
      <c r="G56" s="97"/>
      <c r="H56" s="54"/>
      <c r="I56" s="40"/>
      <c r="J56" s="41"/>
    </row>
    <row r="57" spans="1:10" ht="23.1" customHeight="1">
      <c r="A57" s="140" t="s">
        <v>51</v>
      </c>
      <c r="B57" s="42" t="s">
        <v>4</v>
      </c>
      <c r="C57" s="45" t="s">
        <v>165</v>
      </c>
      <c r="D57" s="45" t="s">
        <v>166</v>
      </c>
      <c r="E57" s="125" t="s">
        <v>56</v>
      </c>
      <c r="F57" s="45" t="s">
        <v>61</v>
      </c>
      <c r="G57" s="85">
        <v>0</v>
      </c>
      <c r="H57" s="46" t="s">
        <v>74</v>
      </c>
      <c r="I57" s="40"/>
      <c r="J57" s="41"/>
    </row>
    <row r="58" spans="1:10" ht="23.1" customHeight="1">
      <c r="A58" s="141"/>
      <c r="B58" s="92" t="s">
        <v>5</v>
      </c>
      <c r="C58" s="44" t="s">
        <v>167</v>
      </c>
      <c r="D58" s="44" t="s">
        <v>168</v>
      </c>
      <c r="E58" s="126" t="s">
        <v>56</v>
      </c>
      <c r="F58" s="44" t="s">
        <v>61</v>
      </c>
      <c r="G58" s="86">
        <v>0</v>
      </c>
      <c r="H58" s="47" t="s">
        <v>169</v>
      </c>
      <c r="I58" s="14"/>
      <c r="J58" s="41"/>
    </row>
    <row r="59" spans="1:10" ht="23.1" customHeight="1">
      <c r="A59" s="141"/>
      <c r="B59" s="92" t="s">
        <v>6</v>
      </c>
      <c r="C59" s="44" t="s">
        <v>170</v>
      </c>
      <c r="D59" s="44" t="s">
        <v>171</v>
      </c>
      <c r="E59" s="126" t="s">
        <v>56</v>
      </c>
      <c r="F59" s="44" t="s">
        <v>172</v>
      </c>
      <c r="G59" s="86">
        <v>0</v>
      </c>
      <c r="H59" s="47" t="s">
        <v>173</v>
      </c>
      <c r="I59" s="14"/>
      <c r="J59" s="41"/>
    </row>
    <row r="60" spans="1:10" ht="23.1" customHeight="1">
      <c r="A60" s="141"/>
      <c r="B60" s="92" t="s">
        <v>6</v>
      </c>
      <c r="C60" s="44" t="s">
        <v>174</v>
      </c>
      <c r="D60" s="44" t="s">
        <v>175</v>
      </c>
      <c r="E60" s="126" t="s">
        <v>56</v>
      </c>
      <c r="F60" s="44" t="s">
        <v>61</v>
      </c>
      <c r="G60" s="86">
        <v>0</v>
      </c>
      <c r="H60" s="47" t="s">
        <v>79</v>
      </c>
      <c r="I60" s="40"/>
    </row>
    <row r="61" spans="1:10" ht="23.1" customHeight="1">
      <c r="A61" s="141"/>
      <c r="B61" s="92" t="s">
        <v>12</v>
      </c>
      <c r="C61" s="44" t="s">
        <v>176</v>
      </c>
      <c r="D61" s="44" t="s">
        <v>177</v>
      </c>
      <c r="E61" s="126" t="s">
        <v>56</v>
      </c>
      <c r="F61" s="44" t="s">
        <v>154</v>
      </c>
      <c r="G61" s="86">
        <v>0</v>
      </c>
      <c r="H61" s="47" t="s">
        <v>155</v>
      </c>
      <c r="I61" s="40"/>
    </row>
    <row r="62" spans="1:10" ht="23.1" customHeight="1" thickBot="1">
      <c r="A62" s="142"/>
      <c r="B62" s="95" t="s">
        <v>12</v>
      </c>
      <c r="C62" s="48" t="s">
        <v>178</v>
      </c>
      <c r="D62" s="48" t="s">
        <v>179</v>
      </c>
      <c r="E62" s="127" t="s">
        <v>56</v>
      </c>
      <c r="F62" s="48" t="s">
        <v>65</v>
      </c>
      <c r="G62" s="87">
        <v>0</v>
      </c>
      <c r="H62" s="49" t="s">
        <v>66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40"/>
      <c r="J63" s="41"/>
    </row>
    <row r="64" spans="1:10" ht="23.1" customHeight="1">
      <c r="A64" s="137" t="s">
        <v>52</v>
      </c>
      <c r="B64" s="42" t="s">
        <v>4</v>
      </c>
      <c r="C64" s="45" t="s">
        <v>180</v>
      </c>
      <c r="D64" s="45" t="s">
        <v>181</v>
      </c>
      <c r="E64" s="125" t="s">
        <v>56</v>
      </c>
      <c r="F64" s="45" t="s">
        <v>61</v>
      </c>
      <c r="G64" s="85">
        <v>0</v>
      </c>
      <c r="H64" s="46" t="s">
        <v>182</v>
      </c>
      <c r="I64" s="40"/>
      <c r="J64" s="41"/>
    </row>
    <row r="65" spans="1:10" ht="23.1" customHeight="1">
      <c r="A65" s="138"/>
      <c r="B65" s="92" t="s">
        <v>5</v>
      </c>
      <c r="C65" s="44" t="s">
        <v>183</v>
      </c>
      <c r="D65" s="44" t="s">
        <v>184</v>
      </c>
      <c r="E65" s="126" t="s">
        <v>56</v>
      </c>
      <c r="F65" s="44" t="s">
        <v>185</v>
      </c>
      <c r="G65" s="86">
        <v>0</v>
      </c>
      <c r="H65" s="47" t="s">
        <v>186</v>
      </c>
      <c r="I65" s="14"/>
      <c r="J65" s="41"/>
    </row>
    <row r="66" spans="1:10" ht="23.1" customHeight="1">
      <c r="A66" s="138"/>
      <c r="B66" s="92" t="s">
        <v>6</v>
      </c>
      <c r="C66" s="44" t="s">
        <v>187</v>
      </c>
      <c r="D66" s="44" t="s">
        <v>188</v>
      </c>
      <c r="E66" s="126" t="s">
        <v>56</v>
      </c>
      <c r="F66" s="44" t="s">
        <v>189</v>
      </c>
      <c r="G66" s="86">
        <v>0</v>
      </c>
      <c r="H66" s="47" t="s">
        <v>190</v>
      </c>
      <c r="I66" s="14"/>
      <c r="J66" s="41"/>
    </row>
    <row r="67" spans="1:10" ht="23.1" customHeight="1">
      <c r="A67" s="138"/>
      <c r="B67" s="92" t="s">
        <v>6</v>
      </c>
      <c r="C67" s="44" t="s">
        <v>191</v>
      </c>
      <c r="D67" s="44" t="s">
        <v>192</v>
      </c>
      <c r="E67" s="126" t="s">
        <v>56</v>
      </c>
      <c r="F67" s="44" t="s">
        <v>193</v>
      </c>
      <c r="G67" s="86">
        <v>0</v>
      </c>
      <c r="H67" s="47" t="s">
        <v>194</v>
      </c>
      <c r="I67" s="40"/>
    </row>
    <row r="68" spans="1:10" ht="23.1" customHeight="1">
      <c r="A68" s="138"/>
      <c r="B68" s="92" t="s">
        <v>12</v>
      </c>
      <c r="C68" s="44" t="s">
        <v>195</v>
      </c>
      <c r="D68" s="44" t="s">
        <v>196</v>
      </c>
      <c r="E68" s="126" t="s">
        <v>56</v>
      </c>
      <c r="F68" s="44" t="s">
        <v>61</v>
      </c>
      <c r="G68" s="86">
        <v>0</v>
      </c>
      <c r="H68" s="47" t="s">
        <v>74</v>
      </c>
      <c r="I68" s="40"/>
    </row>
    <row r="69" spans="1:10" ht="23.1" customHeight="1" thickBot="1">
      <c r="A69" s="139"/>
      <c r="B69" s="95" t="s">
        <v>13</v>
      </c>
      <c r="C69" s="48" t="s">
        <v>197</v>
      </c>
      <c r="D69" s="48" t="s">
        <v>198</v>
      </c>
      <c r="E69" s="127" t="s">
        <v>56</v>
      </c>
      <c r="F69" s="48" t="s">
        <v>96</v>
      </c>
      <c r="G69" s="87">
        <v>0</v>
      </c>
      <c r="H69" s="49" t="s">
        <v>199</v>
      </c>
      <c r="I69" s="11"/>
    </row>
    <row r="70" spans="1:10" ht="23.1" customHeight="1" thickBot="1">
      <c r="A70" s="1"/>
      <c r="B70" s="50"/>
      <c r="C70" s="10"/>
      <c r="D70" s="10"/>
      <c r="E70" s="26"/>
      <c r="F70" s="10"/>
      <c r="G70" s="98"/>
      <c r="H70" s="21"/>
      <c r="I70" s="40"/>
      <c r="J70" s="41"/>
    </row>
    <row r="71" spans="1:10" ht="23.1" customHeight="1">
      <c r="A71" s="140" t="s">
        <v>53</v>
      </c>
      <c r="B71" s="42" t="s">
        <v>4</v>
      </c>
      <c r="C71" s="56" t="s">
        <v>200</v>
      </c>
      <c r="D71" s="56" t="s">
        <v>201</v>
      </c>
      <c r="E71" s="128" t="s">
        <v>56</v>
      </c>
      <c r="F71" s="56" t="s">
        <v>61</v>
      </c>
      <c r="G71" s="100">
        <v>0</v>
      </c>
      <c r="H71" s="57" t="s">
        <v>202</v>
      </c>
      <c r="I71" s="40"/>
      <c r="J71" s="41"/>
    </row>
    <row r="72" spans="1:10" ht="23.1" customHeight="1">
      <c r="A72" s="141"/>
      <c r="B72" s="92" t="s">
        <v>5</v>
      </c>
      <c r="C72" s="55" t="s">
        <v>203</v>
      </c>
      <c r="D72" s="55" t="s">
        <v>204</v>
      </c>
      <c r="E72" s="129" t="s">
        <v>56</v>
      </c>
      <c r="F72" s="55" t="s">
        <v>82</v>
      </c>
      <c r="G72" s="99">
        <v>0</v>
      </c>
      <c r="H72" s="58" t="s">
        <v>205</v>
      </c>
      <c r="I72" s="14"/>
      <c r="J72" s="41"/>
    </row>
    <row r="73" spans="1:10" ht="23.1" customHeight="1">
      <c r="A73" s="141"/>
      <c r="B73" s="92" t="s">
        <v>6</v>
      </c>
      <c r="C73" s="55" t="s">
        <v>206</v>
      </c>
      <c r="D73" s="55" t="s">
        <v>112</v>
      </c>
      <c r="E73" s="129" t="s">
        <v>56</v>
      </c>
      <c r="F73" s="55" t="s">
        <v>207</v>
      </c>
      <c r="G73" s="99">
        <v>0</v>
      </c>
      <c r="H73" s="58" t="s">
        <v>208</v>
      </c>
      <c r="I73" s="14"/>
      <c r="J73" s="41"/>
    </row>
    <row r="74" spans="1:10" ht="23.1" customHeight="1">
      <c r="A74" s="141"/>
      <c r="B74" s="92" t="s">
        <v>6</v>
      </c>
      <c r="C74" s="55" t="s">
        <v>209</v>
      </c>
      <c r="D74" s="55" t="s">
        <v>210</v>
      </c>
      <c r="E74" s="129" t="s">
        <v>56</v>
      </c>
      <c r="F74" s="55" t="s">
        <v>61</v>
      </c>
      <c r="G74" s="99">
        <v>0</v>
      </c>
      <c r="H74" s="58" t="s">
        <v>202</v>
      </c>
      <c r="I74" s="40"/>
    </row>
    <row r="75" spans="1:10" ht="23.1" customHeight="1">
      <c r="A75" s="141"/>
      <c r="B75" s="92" t="s">
        <v>12</v>
      </c>
      <c r="C75" s="55" t="s">
        <v>211</v>
      </c>
      <c r="D75" s="55" t="s">
        <v>212</v>
      </c>
      <c r="E75" s="129" t="s">
        <v>56</v>
      </c>
      <c r="F75" s="55" t="s">
        <v>213</v>
      </c>
      <c r="G75" s="99">
        <v>0</v>
      </c>
      <c r="H75" s="58" t="s">
        <v>214</v>
      </c>
      <c r="I75" s="40"/>
    </row>
    <row r="76" spans="1:10" ht="23.1" customHeight="1" thickBot="1">
      <c r="A76" s="142"/>
      <c r="B76" s="95" t="s">
        <v>12</v>
      </c>
      <c r="C76" s="59" t="s">
        <v>215</v>
      </c>
      <c r="D76" s="59" t="s">
        <v>216</v>
      </c>
      <c r="E76" s="130" t="s">
        <v>56</v>
      </c>
      <c r="F76" s="59" t="s">
        <v>137</v>
      </c>
      <c r="G76" s="101">
        <v>0</v>
      </c>
      <c r="H76" s="60" t="s">
        <v>217</v>
      </c>
      <c r="I76" s="11"/>
    </row>
    <row r="77" spans="1:10" ht="16.2" customHeight="1" thickBot="1">
      <c r="B77" s="12"/>
      <c r="C77" s="3"/>
      <c r="D77" s="4"/>
      <c r="E77" s="4"/>
      <c r="F77" s="5"/>
      <c r="G77" s="5"/>
      <c r="H77" s="3"/>
      <c r="I77" s="102">
        <f>[3]Ит.пр!I6</f>
        <v>0</v>
      </c>
      <c r="J77" s="91"/>
    </row>
    <row r="78" spans="1:10" ht="23.1" customHeight="1">
      <c r="A78" s="140" t="s">
        <v>218</v>
      </c>
      <c r="B78" s="42" t="s">
        <v>4</v>
      </c>
      <c r="C78" s="56" t="s">
        <v>219</v>
      </c>
      <c r="D78" s="56" t="s">
        <v>220</v>
      </c>
      <c r="E78" s="128" t="s">
        <v>56</v>
      </c>
      <c r="F78" s="56" t="s">
        <v>61</v>
      </c>
      <c r="G78" s="100">
        <v>0</v>
      </c>
      <c r="H78" s="57" t="s">
        <v>62</v>
      </c>
      <c r="I78" s="102">
        <f>[3]Ит.пр!I8</f>
        <v>0</v>
      </c>
      <c r="J78" s="91"/>
    </row>
    <row r="79" spans="1:10" ht="23.1" customHeight="1">
      <c r="A79" s="141"/>
      <c r="B79" s="92" t="s">
        <v>5</v>
      </c>
      <c r="C79" s="55" t="s">
        <v>221</v>
      </c>
      <c r="D79" s="55" t="s">
        <v>222</v>
      </c>
      <c r="E79" s="129" t="s">
        <v>56</v>
      </c>
      <c r="F79" s="55" t="s">
        <v>193</v>
      </c>
      <c r="G79" s="99">
        <v>0</v>
      </c>
      <c r="H79" s="58" t="s">
        <v>223</v>
      </c>
      <c r="I79" s="14"/>
      <c r="J79" s="41"/>
    </row>
    <row r="80" spans="1:10" ht="23.1" customHeight="1">
      <c r="A80" s="141"/>
      <c r="B80" s="92" t="s">
        <v>6</v>
      </c>
      <c r="C80" s="55" t="s">
        <v>224</v>
      </c>
      <c r="D80" s="55" t="s">
        <v>225</v>
      </c>
      <c r="E80" s="129" t="s">
        <v>56</v>
      </c>
      <c r="F80" s="55" t="s">
        <v>61</v>
      </c>
      <c r="G80" s="99">
        <v>0</v>
      </c>
      <c r="H80" s="58" t="s">
        <v>74</v>
      </c>
      <c r="I80" s="14"/>
      <c r="J80" s="41"/>
    </row>
    <row r="81" spans="1:19" ht="26.4" customHeight="1">
      <c r="A81" s="141"/>
      <c r="B81" s="92" t="s">
        <v>6</v>
      </c>
      <c r="C81" s="55" t="s">
        <v>226</v>
      </c>
      <c r="D81" s="55" t="s">
        <v>227</v>
      </c>
      <c r="E81" s="129" t="s">
        <v>56</v>
      </c>
      <c r="F81" s="55" t="s">
        <v>61</v>
      </c>
      <c r="G81" s="99">
        <v>0</v>
      </c>
      <c r="H81" s="58" t="s">
        <v>74</v>
      </c>
      <c r="I81" s="40"/>
    </row>
    <row r="82" spans="1:19" ht="23.1" customHeight="1">
      <c r="A82" s="141"/>
      <c r="B82" s="92" t="s">
        <v>12</v>
      </c>
      <c r="C82" s="55" t="s">
        <v>228</v>
      </c>
      <c r="D82" s="55" t="s">
        <v>229</v>
      </c>
      <c r="E82" s="129" t="s">
        <v>56</v>
      </c>
      <c r="F82" s="55" t="s">
        <v>61</v>
      </c>
      <c r="G82" s="99">
        <v>0</v>
      </c>
      <c r="H82" s="58" t="s">
        <v>74</v>
      </c>
      <c r="I82" s="40"/>
    </row>
    <row r="83" spans="1:19" ht="30" customHeight="1" thickBot="1">
      <c r="A83" s="142"/>
      <c r="B83" s="95" t="s">
        <v>12</v>
      </c>
      <c r="C83" s="59" t="s">
        <v>230</v>
      </c>
      <c r="D83" s="59" t="s">
        <v>231</v>
      </c>
      <c r="E83" s="130" t="s">
        <v>56</v>
      </c>
      <c r="F83" s="59" t="s">
        <v>232</v>
      </c>
      <c r="G83" s="101">
        <v>0</v>
      </c>
      <c r="H83" s="60" t="s">
        <v>233</v>
      </c>
    </row>
    <row r="84" spans="1:19" ht="24" customHeight="1">
      <c r="C84" s="24" t="str">
        <f>[1]реквизиты!$A$6</f>
        <v>Гл. судья, судья ВК</v>
      </c>
      <c r="D84" s="6"/>
      <c r="E84" s="6"/>
      <c r="F84" s="27"/>
      <c r="G84" s="24" t="str">
        <f>[1]реквизиты!$G$6</f>
        <v>М.Г. Стенников</v>
      </c>
      <c r="J84" s="1"/>
    </row>
    <row r="85" spans="1:19" ht="12" customHeight="1">
      <c r="C85" s="24"/>
      <c r="D85" s="7"/>
      <c r="E85" s="7"/>
      <c r="F85" s="28"/>
      <c r="G85" s="23" t="str">
        <f>[1]реквизиты!$G$7</f>
        <v>/г.Курган/</v>
      </c>
    </row>
    <row r="86" spans="1:19" ht="13.8" customHeight="1">
      <c r="C86" s="24" t="str">
        <f>[1]реквизиты!$A$8</f>
        <v>Гл. секретарь, судья ВК</v>
      </c>
      <c r="D86" s="7"/>
      <c r="E86" s="7"/>
      <c r="F86" s="28"/>
      <c r="G86" s="24" t="str">
        <f>[1]реквизиты!$G$8</f>
        <v>Д.П.Сапунов</v>
      </c>
    </row>
    <row r="87" spans="1:19" ht="12" hidden="1" customHeight="1">
      <c r="D87" s="1"/>
      <c r="E87"/>
      <c r="F87" s="29"/>
      <c r="G87" t="str">
        <f>[1]реквизиты!$G$9</f>
        <v>/г.Качканар/</v>
      </c>
    </row>
    <row r="88" spans="1:19" ht="12" customHeight="1">
      <c r="B88" s="24"/>
      <c r="C88" s="6"/>
      <c r="D88" s="6"/>
      <c r="E88" s="27"/>
      <c r="F88" s="24"/>
    </row>
    <row r="89" spans="1:19" ht="15.6">
      <c r="B89" s="24"/>
      <c r="C89" s="7"/>
      <c r="D89" s="7"/>
      <c r="E89" s="28"/>
      <c r="F89" s="23"/>
    </row>
    <row r="90" spans="1:19" ht="15.6">
      <c r="B90" s="24"/>
      <c r="C90" s="7"/>
      <c r="D90" s="7"/>
      <c r="E90" s="28"/>
      <c r="F90" s="24"/>
    </row>
    <row r="91" spans="1:19">
      <c r="C91" s="1"/>
    </row>
    <row r="93" spans="1:19">
      <c r="S93" t="s">
        <v>11</v>
      </c>
    </row>
  </sheetData>
  <mergeCells count="32">
    <mergeCell ref="A78:A8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  <mergeCell ref="C6:C7"/>
    <mergeCell ref="A8:A13"/>
  </mergeCells>
  <phoneticPr fontId="0" type="noConversion"/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1" pageOrder="overThenDown" orientation="portrait" copies="2" r:id="rId1"/>
  <headerFooter alignWithMargins="0"/>
  <rowBreaks count="1" manualBreakCount="1">
    <brk id="87" max="8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zoomScaleNormal="100" workbookViewId="0">
      <selection activeCell="K71" sqref="K71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44" t="s">
        <v>7</v>
      </c>
      <c r="B1" s="144"/>
      <c r="C1" s="144"/>
      <c r="D1" s="144"/>
      <c r="E1" s="144"/>
      <c r="F1" s="144"/>
      <c r="G1" s="144"/>
      <c r="H1" s="144"/>
      <c r="I1" s="144"/>
    </row>
    <row r="2" spans="1:10" ht="24" customHeight="1">
      <c r="A2" s="132" t="s">
        <v>30</v>
      </c>
      <c r="B2" s="132"/>
      <c r="C2" s="132"/>
      <c r="D2" s="132"/>
      <c r="E2" s="132"/>
      <c r="F2" s="132"/>
      <c r="G2" s="132"/>
      <c r="H2" s="132"/>
      <c r="I2" s="132"/>
    </row>
    <row r="3" spans="1:10" ht="40.5" customHeight="1">
      <c r="A3" s="145" t="str">
        <f>[1]реквизиты!$A$2</f>
        <v>Первенство Уральского федерального округа по самбо среди юношей и девушек 2001-2002 г.р.</v>
      </c>
      <c r="B3" s="145"/>
      <c r="C3" s="145"/>
      <c r="D3" s="145"/>
      <c r="E3" s="145"/>
      <c r="F3" s="145"/>
      <c r="G3" s="145"/>
      <c r="H3" s="145"/>
      <c r="I3" s="145"/>
    </row>
    <row r="4" spans="1:10" ht="16.5" customHeight="1" thickBot="1">
      <c r="A4" s="132" t="str">
        <f>[1]реквизиты!$A$3</f>
        <v xml:space="preserve">13-15 декабря 2018г.                                              г.Верхняя Пышма  </v>
      </c>
      <c r="B4" s="132"/>
      <c r="C4" s="132"/>
      <c r="D4" s="132"/>
      <c r="E4" s="132"/>
      <c r="F4" s="132"/>
      <c r="G4" s="132"/>
      <c r="H4" s="132"/>
      <c r="I4" s="132"/>
    </row>
    <row r="5" spans="1:10" ht="3.75" hidden="1" customHeight="1" thickBot="1">
      <c r="A5" s="132"/>
      <c r="B5" s="132"/>
      <c r="C5" s="132"/>
      <c r="D5" s="132"/>
      <c r="E5" s="132"/>
      <c r="F5" s="132"/>
      <c r="G5" s="132"/>
      <c r="H5" s="132"/>
      <c r="I5" s="132"/>
    </row>
    <row r="6" spans="1:10" ht="11.1" customHeight="1">
      <c r="B6" s="150" t="s">
        <v>0</v>
      </c>
      <c r="C6" s="135" t="s">
        <v>1</v>
      </c>
      <c r="D6" s="135" t="s">
        <v>2</v>
      </c>
      <c r="E6" s="135" t="s">
        <v>16</v>
      </c>
      <c r="F6" s="135" t="s">
        <v>17</v>
      </c>
      <c r="G6" s="133"/>
      <c r="H6" s="146" t="s">
        <v>3</v>
      </c>
      <c r="I6" s="148"/>
    </row>
    <row r="7" spans="1:10" ht="13.5" customHeight="1" thickBot="1">
      <c r="B7" s="151"/>
      <c r="C7" s="136"/>
      <c r="D7" s="136"/>
      <c r="E7" s="136"/>
      <c r="F7" s="136"/>
      <c r="G7" s="134"/>
      <c r="H7" s="147"/>
      <c r="I7" s="148"/>
    </row>
    <row r="8" spans="1:10" ht="23.1" customHeight="1">
      <c r="A8" s="152" t="s">
        <v>9</v>
      </c>
      <c r="B8" s="80" t="s">
        <v>4</v>
      </c>
      <c r="C8" s="45" t="str">
        <f>[2]ит.пр!C6</f>
        <v>АКАЕВ Абдурахман Нариманович</v>
      </c>
      <c r="D8" s="45" t="str">
        <f>[2]ит.пр!D6</f>
        <v>17.07.02, КМС</v>
      </c>
      <c r="E8" s="45" t="str">
        <f>[2]ит.пр!E6</f>
        <v>УФО</v>
      </c>
      <c r="F8" s="45" t="str">
        <f>[2]ит.пр!F6</f>
        <v>ХМАО-Югра, г.Радужный</v>
      </c>
      <c r="G8" s="85">
        <f>[2]ит.пр!G6</f>
        <v>0</v>
      </c>
      <c r="H8" s="46" t="str">
        <f>[2]ит.пр!H6</f>
        <v>Акаев Р.А.</v>
      </c>
      <c r="I8" s="149"/>
      <c r="J8" s="131"/>
    </row>
    <row r="9" spans="1:10" ht="23.1" customHeight="1" thickBot="1">
      <c r="A9" s="153"/>
      <c r="B9" s="113" t="s">
        <v>5</v>
      </c>
      <c r="C9" s="48" t="str">
        <f>[2]ит.пр!C7</f>
        <v>ЯКУБОВ Ярмет Ярахмедович</v>
      </c>
      <c r="D9" s="48" t="str">
        <f>[2]ит.пр!D7</f>
        <v>07.03.01, 2р</v>
      </c>
      <c r="E9" s="48" t="str">
        <f>[2]ит.пр!E7</f>
        <v>УФО</v>
      </c>
      <c r="F9" s="48" t="str">
        <f>[2]ит.пр!F7</f>
        <v>ХМАО-Югра, г.Радужный</v>
      </c>
      <c r="G9" s="87">
        <f>[2]ит.пр!G7</f>
        <v>0</v>
      </c>
      <c r="H9" s="49" t="str">
        <f>[2]ит.пр!H7</f>
        <v>Сонгуров Б.А., Сонгуров А.М.</v>
      </c>
      <c r="I9" s="149"/>
      <c r="J9" s="131"/>
    </row>
    <row r="10" spans="1:10" ht="23.1" hidden="1" customHeight="1">
      <c r="A10" s="63"/>
      <c r="B10" s="112" t="s">
        <v>6</v>
      </c>
      <c r="C10" s="61" t="str">
        <f>[2]ит.пр!C8</f>
        <v>МИХРАЛИЕВ Шахабудин Такабудинович</v>
      </c>
      <c r="D10" s="61" t="str">
        <f>[2]ит.пр!D8</f>
        <v>17.08.02, 1р</v>
      </c>
      <c r="E10" s="61" t="str">
        <f>[2]ит.пр!E8</f>
        <v>УФО</v>
      </c>
      <c r="F10" s="61" t="str">
        <f>[2]ит.пр!F8</f>
        <v>ХМАО-Югра, г.Радужный</v>
      </c>
      <c r="G10" s="103">
        <f>[2]ит.пр!G8</f>
        <v>0</v>
      </c>
      <c r="H10" s="62" t="str">
        <f>[2]ит.пр!H8</f>
        <v>Бабаев Г.Ш.</v>
      </c>
      <c r="I10" s="149"/>
      <c r="J10" s="131"/>
    </row>
    <row r="11" spans="1:10" ht="23.1" hidden="1" customHeight="1">
      <c r="A11" s="63"/>
      <c r="B11" s="83" t="s">
        <v>6</v>
      </c>
      <c r="C11" s="44" t="str">
        <f>[2]ит.пр!C9</f>
        <v>Берстенев Денис Григорьевич</v>
      </c>
      <c r="D11" s="44" t="str">
        <f>[2]ит.пр!D9</f>
        <v>29.04.2003, 1р</v>
      </c>
      <c r="E11" s="44" t="str">
        <f>[2]ит.пр!E9</f>
        <v>УФО</v>
      </c>
      <c r="F11" s="44" t="str">
        <f>[2]ит.пр!F9</f>
        <v>Свердловская, Нижний Тагил, СШ</v>
      </c>
      <c r="G11" s="86">
        <f>[2]ит.пр!G9</f>
        <v>0</v>
      </c>
      <c r="H11" s="47" t="str">
        <f>[2]ит.пр!H9</f>
        <v>Быков Н.А.</v>
      </c>
      <c r="I11" s="149"/>
      <c r="J11" s="131"/>
    </row>
    <row r="12" spans="1:10" ht="23.1" hidden="1" customHeight="1">
      <c r="A12" s="63"/>
      <c r="B12" s="83" t="s">
        <v>12</v>
      </c>
      <c r="C12" s="44" t="str">
        <f>[2]ит.пр!C10</f>
        <v>Давыдов Дмитрий Алексеевич</v>
      </c>
      <c r="D12" s="44" t="str">
        <f>[2]ит.пр!D10</f>
        <v>02.11.2003, 1р</v>
      </c>
      <c r="E12" s="44" t="str">
        <f>[2]ит.пр!E10</f>
        <v>УФО</v>
      </c>
      <c r="F12" s="44" t="str">
        <f>[2]ит.пр!F10</f>
        <v>Свердловская, Ирбит</v>
      </c>
      <c r="G12" s="86">
        <f>[2]ит.пр!G10</f>
        <v>0</v>
      </c>
      <c r="H12" s="47" t="str">
        <f>[2]ит.пр!H10</f>
        <v>Свяжин В.В.</v>
      </c>
      <c r="I12" s="143"/>
      <c r="J12" s="131"/>
    </row>
    <row r="13" spans="1:10" ht="23.1" hidden="1" customHeight="1" thickBot="1">
      <c r="A13" s="64"/>
      <c r="B13" s="84" t="s">
        <v>12</v>
      </c>
      <c r="C13" s="48" t="str">
        <f>[2]ит.пр!C11</f>
        <v>Габдулкагиров Артур Альбертович</v>
      </c>
      <c r="D13" s="48" t="str">
        <f>[2]ит.пр!D11</f>
        <v>20.11.2002, 1р</v>
      </c>
      <c r="E13" s="48" t="str">
        <f>[2]ит.пр!E11</f>
        <v>УФО</v>
      </c>
      <c r="F13" s="48" t="str">
        <f>[2]ит.пр!F11</f>
        <v>Свердловская, Среднеуральск</v>
      </c>
      <c r="G13" s="87">
        <f>[2]ит.пр!G11</f>
        <v>0</v>
      </c>
      <c r="H13" s="49" t="str">
        <f>[2]ит.пр!H11</f>
        <v>Напесочных С.П., Апалько Д.А.</v>
      </c>
      <c r="I13" s="143"/>
      <c r="J13" s="131"/>
    </row>
    <row r="14" spans="1:10" ht="20.100000000000001" customHeight="1" thickBot="1">
      <c r="B14" s="8"/>
      <c r="C14" s="9"/>
      <c r="D14" s="9"/>
      <c r="E14" s="25"/>
      <c r="F14" s="9"/>
      <c r="G14" s="88"/>
      <c r="H14" s="9"/>
      <c r="I14" s="94"/>
      <c r="J14" s="131"/>
    </row>
    <row r="15" spans="1:10" ht="23.1" customHeight="1">
      <c r="A15" s="152" t="s">
        <v>10</v>
      </c>
      <c r="B15" s="42" t="s">
        <v>4</v>
      </c>
      <c r="C15" s="45" t="str">
        <f>[4]ит.пр!C6</f>
        <v>Матвеев Артем Михайлович</v>
      </c>
      <c r="D15" s="45" t="str">
        <f>[4]ит.пр!D6</f>
        <v>02.04.2002, 1р</v>
      </c>
      <c r="E15" s="45" t="str">
        <f>[4]ит.пр!E6</f>
        <v>УФО</v>
      </c>
      <c r="F15" s="45" t="str">
        <f>[4]ит.пр!F6</f>
        <v>Свердловская, Екатеринбург, СШ</v>
      </c>
      <c r="G15" s="85">
        <f>[4]ит.пр!G6</f>
        <v>0</v>
      </c>
      <c r="H15" s="46" t="str">
        <f>[4]ит.пр!H6</f>
        <v>Воронов В.В., Бородин О.Б.</v>
      </c>
      <c r="I15" s="94"/>
      <c r="J15" s="131"/>
    </row>
    <row r="16" spans="1:10" ht="23.1" customHeight="1" thickBot="1">
      <c r="A16" s="153"/>
      <c r="B16" s="95" t="s">
        <v>5</v>
      </c>
      <c r="C16" s="48" t="str">
        <f>[4]ит.пр!C7</f>
        <v>БОГОСЛОВСКИХ Сергей Юрьевич</v>
      </c>
      <c r="D16" s="48" t="str">
        <f>[4]ит.пр!D7</f>
        <v>04.05.2001, 1р</v>
      </c>
      <c r="E16" s="48" t="str">
        <f>[4]ит.пр!E7</f>
        <v>УФО</v>
      </c>
      <c r="F16" s="48" t="str">
        <f>[4]ит.пр!F7</f>
        <v>Свердловская, Екатеринбург, СШ</v>
      </c>
      <c r="G16" s="87">
        <f>[4]ит.пр!G7</f>
        <v>0</v>
      </c>
      <c r="H16" s="49" t="str">
        <f>[4]ит.пр!H7</f>
        <v>Печуров Е.А.</v>
      </c>
      <c r="I16" s="94"/>
    </row>
    <row r="17" spans="1:16" ht="23.1" hidden="1" customHeight="1">
      <c r="A17" s="63"/>
      <c r="B17" s="93" t="s">
        <v>6</v>
      </c>
      <c r="C17" s="61" t="str">
        <f>[4]ит.пр!C8</f>
        <v>Рагозин Егор Андреевич</v>
      </c>
      <c r="D17" s="61" t="str">
        <f>[4]ит.пр!D8</f>
        <v>05.07.2003, 1р</v>
      </c>
      <c r="E17" s="61" t="str">
        <f>[4]ит.пр!E8</f>
        <v>УФО</v>
      </c>
      <c r="F17" s="61" t="str">
        <f>[4]ит.пр!F8</f>
        <v>Свердловская, Нижний Тагил, СШ</v>
      </c>
      <c r="G17" s="103">
        <f>[4]ит.пр!G8</f>
        <v>0</v>
      </c>
      <c r="H17" s="62" t="str">
        <f>[4]ит.пр!H8</f>
        <v>Гориславский И.А., Матвеев С.В.</v>
      </c>
      <c r="I17" s="94"/>
    </row>
    <row r="18" spans="1:16" ht="23.1" hidden="1" customHeight="1">
      <c r="A18" s="63"/>
      <c r="B18" s="92" t="s">
        <v>6</v>
      </c>
      <c r="C18" s="44" t="str">
        <f>[4]ит.пр!C9</f>
        <v>Хорьков Анатолий Николаевич</v>
      </c>
      <c r="D18" s="44" t="str">
        <f>[4]ит.пр!D9</f>
        <v>16.06.2001, 1р</v>
      </c>
      <c r="E18" s="44" t="str">
        <f>[4]ит.пр!E9</f>
        <v>УФО</v>
      </c>
      <c r="F18" s="44" t="str">
        <f>[4]ит.пр!F9</f>
        <v>Свердловская, Сухой Лог</v>
      </c>
      <c r="G18" s="86">
        <f>[4]ит.пр!G9</f>
        <v>0</v>
      </c>
      <c r="H18" s="47" t="str">
        <f>[4]ит.пр!H9</f>
        <v>Путинцев Л.В., Бекетов В.В.</v>
      </c>
      <c r="I18" s="143"/>
    </row>
    <row r="19" spans="1:16" ht="23.1" hidden="1" customHeight="1">
      <c r="A19" s="63"/>
      <c r="B19" s="92" t="s">
        <v>12</v>
      </c>
      <c r="C19" s="44" t="str">
        <f>[4]ит.пр!C10</f>
        <v>Юлчираев Фирдавс Саидкулович</v>
      </c>
      <c r="D19" s="44" t="str">
        <f>[4]ит.пр!D10</f>
        <v>28.10.2001, 1р</v>
      </c>
      <c r="E19" s="44" t="str">
        <f>[4]ит.пр!E10</f>
        <v>УФО</v>
      </c>
      <c r="F19" s="44" t="str">
        <f>[4]ит.пр!F10</f>
        <v>Челябинская, Троицк</v>
      </c>
      <c r="G19" s="86">
        <f>[4]ит.пр!G10</f>
        <v>0</v>
      </c>
      <c r="H19" s="47" t="str">
        <f>[4]ит.пр!H10</f>
        <v>Ермаков В.Е. Макарова И.С.</v>
      </c>
      <c r="I19" s="143"/>
    </row>
    <row r="20" spans="1:16" ht="23.1" hidden="1" customHeight="1" thickBot="1">
      <c r="A20" s="64"/>
      <c r="B20" s="95" t="s">
        <v>12</v>
      </c>
      <c r="C20" s="48" t="str">
        <f>[4]ит.пр!C11</f>
        <v>Иванов Алексей Викторович</v>
      </c>
      <c r="D20" s="48" t="str">
        <f>[4]ит.пр!D11</f>
        <v>08.01.2002, КМС</v>
      </c>
      <c r="E20" s="48" t="str">
        <f>[4]ит.пр!E11</f>
        <v>УФО</v>
      </c>
      <c r="F20" s="48" t="str">
        <f>[4]ит.пр!F11</f>
        <v>Курганская, Курган, ДЮСШ №4</v>
      </c>
      <c r="G20" s="87">
        <f>[4]ит.пр!G11</f>
        <v>0</v>
      </c>
      <c r="H20" s="49" t="str">
        <f>[4]ит.пр!H11</f>
        <v>Осипов В.Ю.
Печерских В.И.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94"/>
      <c r="J21" s="90"/>
    </row>
    <row r="22" spans="1:16" ht="23.1" customHeight="1">
      <c r="A22" s="152" t="s">
        <v>18</v>
      </c>
      <c r="B22" s="42" t="s">
        <v>4</v>
      </c>
      <c r="C22" s="45" t="str">
        <f>[5]Ит.пр!C6</f>
        <v>УДАРЦЕВ Максим Михайлович</v>
      </c>
      <c r="D22" s="45" t="str">
        <f>[5]Ит.пр!D6</f>
        <v>27.11.1999. МС</v>
      </c>
      <c r="E22" s="45" t="str">
        <f>[5]Ит.пр!E6</f>
        <v>УФО</v>
      </c>
      <c r="F22" s="45" t="str">
        <f>[5]Ит.пр!F6</f>
        <v>СШ по самбо и дзюдо, Екатеринбург</v>
      </c>
      <c r="G22" s="85">
        <f>[5]Ит.пр!G6</f>
        <v>0</v>
      </c>
      <c r="H22" s="46" t="str">
        <f>[5]Ит.пр!H6</f>
        <v>Бородин О.Б.</v>
      </c>
      <c r="I22" s="94"/>
      <c r="J22" s="90"/>
    </row>
    <row r="23" spans="1:16" ht="23.1" customHeight="1" thickBot="1">
      <c r="A23" s="153"/>
      <c r="B23" s="95" t="s">
        <v>5</v>
      </c>
      <c r="C23" s="48" t="str">
        <f>[5]Ит.пр!C7</f>
        <v>ВАЛИШИН Леонид Сергеевич</v>
      </c>
      <c r="D23" s="48" t="str">
        <f>[5]Ит.пр!D7</f>
        <v>24.04.2000. КМС</v>
      </c>
      <c r="E23" s="48" t="str">
        <f>[5]Ит.пр!E7</f>
        <v>УФО</v>
      </c>
      <c r="F23" s="48" t="str">
        <f>[5]Ит.пр!F7</f>
        <v>СШ по самбо и дзюдо, Екатеринбург</v>
      </c>
      <c r="G23" s="87">
        <f>[5]Ит.пр!G7</f>
        <v>0</v>
      </c>
      <c r="H23" s="49" t="str">
        <f>[5]Ит.пр!H7</f>
        <v>Коростелев А.Б.</v>
      </c>
      <c r="I23" s="94"/>
      <c r="J23" s="90"/>
    </row>
    <row r="24" spans="1:16" ht="23.1" hidden="1" customHeight="1">
      <c r="A24" s="63"/>
      <c r="B24" s="93" t="s">
        <v>6</v>
      </c>
      <c r="C24" s="61" t="str">
        <f>[5]Ит.пр!C8</f>
        <v>ХОРЬКОВ Анатолий Николаевич</v>
      </c>
      <c r="D24" s="61" t="str">
        <f>[5]Ит.пр!D8</f>
        <v>16.06.2001. 1р</v>
      </c>
      <c r="E24" s="61" t="str">
        <f>[5]Ит.пр!E8</f>
        <v>УФО</v>
      </c>
      <c r="F24" s="61" t="str">
        <f>[5]Ит.пр!F8</f>
        <v>Сухой Лог</v>
      </c>
      <c r="G24" s="103">
        <f>[5]Ит.пр!G8</f>
        <v>0</v>
      </c>
      <c r="H24" s="62" t="str">
        <f>[5]Ит.пр!H8</f>
        <v>Путинцев Л.В., Бекетов В.В.</v>
      </c>
      <c r="I24" s="94"/>
      <c r="J24" s="90"/>
    </row>
    <row r="25" spans="1:16" ht="23.1" hidden="1" customHeight="1">
      <c r="A25" s="63"/>
      <c r="B25" s="92" t="s">
        <v>6</v>
      </c>
      <c r="C25" s="44" t="str">
        <f>[5]Ит.пр!C9</f>
        <v>ТОИРОВ Джалолиддин Каримович</v>
      </c>
      <c r="D25" s="44" t="str">
        <f>[5]Ит.пр!D9</f>
        <v>31.07.2001. 1р</v>
      </c>
      <c r="E25" s="44" t="str">
        <f>[5]Ит.пр!E9</f>
        <v>УФО</v>
      </c>
      <c r="F25" s="44" t="str">
        <f>[5]Ит.пр!F9</f>
        <v>СШ по самбо и дзюдо, Екатеринбург</v>
      </c>
      <c r="G25" s="86">
        <f>[5]Ит.пр!G9</f>
        <v>0</v>
      </c>
      <c r="H25" s="47" t="str">
        <f>[5]Ит.пр!H9</f>
        <v>Плотников А.В.</v>
      </c>
      <c r="I25" s="94"/>
    </row>
    <row r="26" spans="1:16" ht="23.1" hidden="1" customHeight="1">
      <c r="A26" s="63"/>
      <c r="B26" s="92" t="s">
        <v>12</v>
      </c>
      <c r="C26" s="44" t="str">
        <f>[5]Ит.пр!C10</f>
        <v>ПОТАПОВ Андрей Николаевич</v>
      </c>
      <c r="D26" s="44" t="str">
        <f>[5]Ит.пр!D10</f>
        <v>31.12.2000. 1р</v>
      </c>
      <c r="E26" s="44" t="str">
        <f>[5]Ит.пр!E10</f>
        <v>УФО</v>
      </c>
      <c r="F26" s="44" t="str">
        <f>[5]Ит.пр!F10</f>
        <v>Качканар</v>
      </c>
      <c r="G26" s="86">
        <f>[5]Ит.пр!G10</f>
        <v>0</v>
      </c>
      <c r="H26" s="47" t="str">
        <f>[5]Ит.пр!H10</f>
        <v>Сапунов Д.П.,  Мещерский В.В.</v>
      </c>
      <c r="I26" s="94"/>
      <c r="L26" s="17"/>
      <c r="M26" s="18"/>
      <c r="N26" s="17"/>
      <c r="O26" s="19"/>
      <c r="P26" s="43"/>
    </row>
    <row r="27" spans="1:16" ht="23.1" hidden="1" customHeight="1" thickBot="1">
      <c r="A27" s="64"/>
      <c r="B27" s="95" t="s">
        <v>12</v>
      </c>
      <c r="C27" s="48" t="str">
        <f>[5]Ит.пр!C11</f>
        <v>СТЕПАНОВ Александр Юрьевич</v>
      </c>
      <c r="D27" s="48" t="str">
        <f>[5]Ит.пр!D11</f>
        <v>17.07.1999. 1р</v>
      </c>
      <c r="E27" s="48" t="str">
        <f>[5]Ит.пр!E11</f>
        <v>УФО</v>
      </c>
      <c r="F27" s="48" t="str">
        <f>[5]Ит.пр!F11</f>
        <v>Качканар</v>
      </c>
      <c r="G27" s="87">
        <f>[5]Ит.пр!G11</f>
        <v>0</v>
      </c>
      <c r="H27" s="49" t="str">
        <f>[5]Ит.пр!H11</f>
        <v>Сапунов Д.П.,  Мещерский В.В.</v>
      </c>
      <c r="I27" s="11"/>
    </row>
    <row r="28" spans="1:16" ht="20.100000000000001" customHeight="1" thickBot="1">
      <c r="A28" s="30"/>
      <c r="B28" s="12"/>
      <c r="C28" s="43"/>
      <c r="D28" s="16"/>
      <c r="E28" s="16"/>
      <c r="F28" s="17"/>
      <c r="G28" s="9"/>
      <c r="H28" s="20"/>
      <c r="I28" s="94"/>
      <c r="J28" s="90"/>
    </row>
    <row r="29" spans="1:16" ht="23.1" customHeight="1">
      <c r="A29" s="152" t="s">
        <v>19</v>
      </c>
      <c r="B29" s="42" t="s">
        <v>4</v>
      </c>
      <c r="C29" s="45" t="str">
        <f>[6]Ит.пр!C6</f>
        <v>АЛЕКСЕЕВ Максим Юрьевич</v>
      </c>
      <c r="D29" s="45" t="str">
        <f>[6]Ит.пр!D6</f>
        <v>10.04.2000. КМС</v>
      </c>
      <c r="E29" s="45" t="str">
        <f>[6]Ит.пр!E6</f>
        <v>УФО</v>
      </c>
      <c r="F29" s="45" t="str">
        <f>[6]Ит.пр!F6</f>
        <v>СШ по самбо и дзюдо, Екатеринбург</v>
      </c>
      <c r="G29" s="85">
        <f>[6]Ит.пр!G6</f>
        <v>0</v>
      </c>
      <c r="H29" s="46" t="str">
        <f>[6]Ит.пр!H6</f>
        <v>Макуха А.Н.</v>
      </c>
      <c r="I29" s="94"/>
      <c r="J29" s="90"/>
    </row>
    <row r="30" spans="1:16" ht="23.1" customHeight="1" thickBot="1">
      <c r="A30" s="153"/>
      <c r="B30" s="95" t="s">
        <v>5</v>
      </c>
      <c r="C30" s="48" t="str">
        <f>[6]Ит.пр!C7</f>
        <v>ФАТХИЕВ Денис Ирекович</v>
      </c>
      <c r="D30" s="48" t="str">
        <f>[6]Ит.пр!D7</f>
        <v>06.02.99, КМС.</v>
      </c>
      <c r="E30" s="48" t="str">
        <f>[6]Ит.пр!E7</f>
        <v>УФО</v>
      </c>
      <c r="F30" s="48" t="str">
        <f>[6]Ит.пр!F7</f>
        <v>СШ по самбо и дзюдо, Екатеринбург</v>
      </c>
      <c r="G30" s="87">
        <f>[6]Ит.пр!G7</f>
        <v>0</v>
      </c>
      <c r="H30" s="49" t="str">
        <f>[6]Ит.пр!H7</f>
        <v>Старков М.А.</v>
      </c>
      <c r="I30" s="94"/>
      <c r="J30" s="90"/>
    </row>
    <row r="31" spans="1:16" ht="23.1" hidden="1" customHeight="1">
      <c r="A31" s="106"/>
      <c r="B31" s="93" t="s">
        <v>6</v>
      </c>
      <c r="C31" s="61" t="str">
        <f>[6]Ит.пр!C8</f>
        <v>КРУЧИНИН Михаил Евгеньевич</v>
      </c>
      <c r="D31" s="61" t="str">
        <f>[6]Ит.пр!D8</f>
        <v>17.05.1999. 1р</v>
      </c>
      <c r="E31" s="61" t="str">
        <f>[6]Ит.пр!E8</f>
        <v>УФО</v>
      </c>
      <c r="F31" s="61" t="str">
        <f>[6]Ит.пр!F8</f>
        <v>СШ по самбо и дзюдо, Екатеринбург</v>
      </c>
      <c r="G31" s="103">
        <f>[6]Ит.пр!G8</f>
        <v>0</v>
      </c>
      <c r="H31" s="62" t="str">
        <f>[6]Ит.пр!H8</f>
        <v>Коростелев А.Б., Седов С.М.</v>
      </c>
      <c r="I31" s="94"/>
      <c r="J31" s="90"/>
    </row>
    <row r="32" spans="1:16" ht="23.1" hidden="1" customHeight="1">
      <c r="A32" s="104"/>
      <c r="B32" s="92" t="s">
        <v>6</v>
      </c>
      <c r="C32" s="44" t="str">
        <f>[6]Ит.пр!C9</f>
        <v>ЧАБАРОВ Геннадий Андреевич</v>
      </c>
      <c r="D32" s="44" t="str">
        <f>[6]Ит.пр!D9</f>
        <v>14.01.1999. МС</v>
      </c>
      <c r="E32" s="44" t="str">
        <f>[6]Ит.пр!E9</f>
        <v>УФО</v>
      </c>
      <c r="F32" s="44" t="str">
        <f>[6]Ит.пр!F9</f>
        <v>В.Пышма, КС "УГМК"</v>
      </c>
      <c r="G32" s="86">
        <f>[6]Ит.пр!G9</f>
        <v>0</v>
      </c>
      <c r="H32" s="47" t="str">
        <f>[6]Ит.пр!H9</f>
        <v>Мельников А.Н., Суханов М.И.</v>
      </c>
      <c r="I32" s="94"/>
    </row>
    <row r="33" spans="1:10" ht="23.1" hidden="1" customHeight="1">
      <c r="A33" s="104"/>
      <c r="B33" s="92" t="s">
        <v>12</v>
      </c>
      <c r="C33" s="44" t="str">
        <f>[6]Ит.пр!C10</f>
        <v>ФЕДЯКОВ Илья Валерьевич</v>
      </c>
      <c r="D33" s="44" t="str">
        <f>[6]Ит.пр!D10</f>
        <v>23.02.2000. КМС</v>
      </c>
      <c r="E33" s="44" t="str">
        <f>[6]Ит.пр!E10</f>
        <v>УФО</v>
      </c>
      <c r="F33" s="44" t="str">
        <f>[6]Ит.пр!F10</f>
        <v>СШ по самбо и дзюдо, Екатеринбург</v>
      </c>
      <c r="G33" s="86">
        <f>[6]Ит.пр!G10</f>
        <v>0</v>
      </c>
      <c r="H33" s="47" t="str">
        <f>[6]Ит.пр!H10</f>
        <v>Палабугин С.А.</v>
      </c>
      <c r="I33" s="94"/>
    </row>
    <row r="34" spans="1:10" ht="23.1" hidden="1" customHeight="1" thickBot="1">
      <c r="A34" s="105"/>
      <c r="B34" s="95" t="s">
        <v>12</v>
      </c>
      <c r="C34" s="48" t="str">
        <f>[6]Ит.пр!C11</f>
        <v>ДАВИД Кирилл Владимирович</v>
      </c>
      <c r="D34" s="48" t="str">
        <f>[6]Ит.пр!D11</f>
        <v>30.11.2001. КМС.</v>
      </c>
      <c r="E34" s="48" t="str">
        <f>[6]Ит.пр!E11</f>
        <v>УФО</v>
      </c>
      <c r="F34" s="48" t="str">
        <f>[6]Ит.пр!F11</f>
        <v>Сухой Лог</v>
      </c>
      <c r="G34" s="87">
        <f>[6]Ит.пр!G11</f>
        <v>0</v>
      </c>
      <c r="H34" s="49" t="str">
        <f>[6]Ит.пр!H11</f>
        <v>Путинцев Л.В., Бекетов В.В.</v>
      </c>
      <c r="I34" s="94"/>
    </row>
    <row r="35" spans="1:10" ht="20.100000000000001" customHeight="1" thickBot="1">
      <c r="A35" s="30"/>
      <c r="B35" s="12"/>
      <c r="C35" s="43"/>
      <c r="D35" s="16"/>
      <c r="E35" s="16"/>
      <c r="F35" s="17"/>
      <c r="G35" s="96"/>
      <c r="H35" s="20"/>
      <c r="I35" s="94"/>
      <c r="J35" s="90"/>
    </row>
    <row r="36" spans="1:10" ht="23.1" customHeight="1">
      <c r="A36" s="152" t="s">
        <v>14</v>
      </c>
      <c r="B36" s="42" t="s">
        <v>4</v>
      </c>
      <c r="C36" s="45" t="str">
        <f>[7]Ит.пр!C6</f>
        <v>КАРДАШИН Василий Андреевич</v>
      </c>
      <c r="D36" s="45" t="str">
        <f>[7]Ит.пр!D6</f>
        <v>19.07.2000. КМС</v>
      </c>
      <c r="E36" s="45" t="str">
        <f>[7]Ит.пр!E6</f>
        <v>УФО</v>
      </c>
      <c r="F36" s="45" t="str">
        <f>[7]Ит.пр!F6</f>
        <v>В.Пышма, КС "УГМК"</v>
      </c>
      <c r="G36" s="85">
        <f>[7]Ит.пр!G6</f>
        <v>0</v>
      </c>
      <c r="H36" s="46" t="str">
        <f>[7]Ит.пр!H6</f>
        <v>Мельников А.Н., Миниахметов А.С.</v>
      </c>
      <c r="I36" s="94"/>
      <c r="J36" s="90"/>
    </row>
    <row r="37" spans="1:10" ht="23.1" customHeight="1" thickBot="1">
      <c r="A37" s="153"/>
      <c r="B37" s="95" t="s">
        <v>5</v>
      </c>
      <c r="C37" s="48" t="str">
        <f>[7]Ит.пр!C7</f>
        <v>КУЗНЕЦОВ Дмитрий Александрович</v>
      </c>
      <c r="D37" s="48" t="str">
        <f>[7]Ит.пр!D7</f>
        <v>14.04.2001. 2р</v>
      </c>
      <c r="E37" s="48" t="str">
        <f>[7]Ит.пр!E7</f>
        <v>УФО</v>
      </c>
      <c r="F37" s="48" t="str">
        <f>[7]Ит.пр!F7</f>
        <v>СШ по самбо и дзюдо, Екатеринбург</v>
      </c>
      <c r="G37" s="87">
        <f>[7]Ит.пр!G7</f>
        <v>0</v>
      </c>
      <c r="H37" s="49" t="str">
        <f>[7]Ит.пр!H7</f>
        <v>Федосеев М.Е., Селянина О.В.</v>
      </c>
      <c r="I37" s="94"/>
      <c r="J37" s="90"/>
    </row>
    <row r="38" spans="1:10" ht="22.5" hidden="1" customHeight="1">
      <c r="A38" s="110"/>
      <c r="B38" s="93" t="s">
        <v>6</v>
      </c>
      <c r="C38" s="61" t="str">
        <f>[7]Ит.пр!C8</f>
        <v>ЯДРЫШНИКОВ Кирилл Эдуардович</v>
      </c>
      <c r="D38" s="61" t="str">
        <f>[7]Ит.пр!D8</f>
        <v>13.02.2001. КМС</v>
      </c>
      <c r="E38" s="61" t="str">
        <f>[7]Ит.пр!E8</f>
        <v>УФО</v>
      </c>
      <c r="F38" s="61" t="str">
        <f>[7]Ит.пр!F8</f>
        <v>В.Пышма, УОР</v>
      </c>
      <c r="G38" s="103">
        <f>[7]Ит.пр!G8</f>
        <v>0</v>
      </c>
      <c r="H38" s="62" t="str">
        <f>[7]Ит.пр!H8</f>
        <v>Мельников А.Н., Суханов М.И.</v>
      </c>
      <c r="I38" s="94"/>
      <c r="J38" s="90"/>
    </row>
    <row r="39" spans="1:10" ht="23.1" hidden="1" customHeight="1">
      <c r="A39" s="110"/>
      <c r="B39" s="92" t="s">
        <v>6</v>
      </c>
      <c r="C39" s="44" t="str">
        <f>[7]Ит.пр!C9</f>
        <v>ТЕЛЕГИН Александр Андреевич</v>
      </c>
      <c r="D39" s="44" t="str">
        <f>[7]Ит.пр!D9</f>
        <v>19.06.1999. КМС</v>
      </c>
      <c r="E39" s="44" t="str">
        <f>[7]Ит.пр!E9</f>
        <v>УФО</v>
      </c>
      <c r="F39" s="44" t="str">
        <f>[7]Ит.пр!F9</f>
        <v>Екатеринбург "Локомотив"</v>
      </c>
      <c r="G39" s="86">
        <f>[7]Ит.пр!G9</f>
        <v>0</v>
      </c>
      <c r="H39" s="47" t="str">
        <f>[7]Ит.пр!H9</f>
        <v>Телегин А.И.,  Асылов М.С.</v>
      </c>
      <c r="I39" s="89" t="s">
        <v>15</v>
      </c>
    </row>
    <row r="40" spans="1:10" ht="23.1" hidden="1" customHeight="1">
      <c r="A40" s="110"/>
      <c r="B40" s="92" t="s">
        <v>12</v>
      </c>
      <c r="C40" s="44" t="str">
        <f>[7]Ит.пр!C10</f>
        <v>БИЛАЛОВ Шамиль Маратович</v>
      </c>
      <c r="D40" s="44" t="str">
        <f>[7]Ит.пр!D10</f>
        <v>29.09.2001. 1р</v>
      </c>
      <c r="E40" s="44" t="str">
        <f>[7]Ит.пр!E10</f>
        <v>УФО</v>
      </c>
      <c r="F40" s="44" t="str">
        <f>[7]Ит.пр!F10</f>
        <v>В.Пышма, УОР</v>
      </c>
      <c r="G40" s="86">
        <f>[7]Ит.пр!G10</f>
        <v>0</v>
      </c>
      <c r="H40" s="47" t="str">
        <f>[7]Ит.пр!H10</f>
        <v>Мельников А.Н., Суханов М.И.</v>
      </c>
      <c r="I40" s="94"/>
    </row>
    <row r="41" spans="1:10" ht="23.1" hidden="1" customHeight="1" thickBot="1">
      <c r="A41" s="111"/>
      <c r="B41" s="95" t="s">
        <v>12</v>
      </c>
      <c r="C41" s="48" t="str">
        <f>[7]Ит.пр!C11</f>
        <v>КОСТИКОВ Леонид Сергеевич</v>
      </c>
      <c r="D41" s="48" t="str">
        <f>[7]Ит.пр!D11</f>
        <v>22.04.1999. 1р</v>
      </c>
      <c r="E41" s="48" t="str">
        <f>[7]Ит.пр!E11</f>
        <v>УФО</v>
      </c>
      <c r="F41" s="48" t="str">
        <f>[7]Ит.пр!F11</f>
        <v>СШ по самбо и дзюдо, Екатеринбург</v>
      </c>
      <c r="G41" s="87">
        <f>[7]Ит.пр!G11</f>
        <v>0</v>
      </c>
      <c r="H41" s="49" t="str">
        <f>[7]Ит.пр!H11</f>
        <v>Палабугин С.А.</v>
      </c>
      <c r="I41" s="94"/>
    </row>
    <row r="42" spans="1:10" ht="20.100000000000001" customHeight="1" thickBot="1">
      <c r="B42" s="51"/>
      <c r="C42" s="52"/>
      <c r="D42" s="52"/>
      <c r="E42" s="53"/>
      <c r="F42" s="52"/>
      <c r="G42" s="52"/>
      <c r="H42" s="54"/>
      <c r="I42" s="94"/>
      <c r="J42" s="90"/>
    </row>
    <row r="43" spans="1:10" ht="23.1" customHeight="1">
      <c r="A43" s="152" t="s">
        <v>20</v>
      </c>
      <c r="B43" s="42" t="s">
        <v>4</v>
      </c>
      <c r="C43" s="45" t="str">
        <f>[8]Ит.пр!C6</f>
        <v>ГАМЗАЕВ Гаджи Шарапутдинович</v>
      </c>
      <c r="D43" s="45" t="str">
        <f>[8]Ит.пр!D6</f>
        <v>17.02.1999. КМС</v>
      </c>
      <c r="E43" s="45" t="str">
        <f>[8]Ит.пр!E6</f>
        <v>УФО</v>
      </c>
      <c r="F43" s="45" t="str">
        <f>[8]Ит.пр!F6</f>
        <v>СШ по самбо и дзюдо, Екатеринбург</v>
      </c>
      <c r="G43" s="85">
        <f>[8]Ит.пр!G6</f>
        <v>0</v>
      </c>
      <c r="H43" s="46" t="str">
        <f>[8]Ит.пр!H6</f>
        <v>Старков М.А.</v>
      </c>
      <c r="I43" s="94"/>
      <c r="J43" s="90"/>
    </row>
    <row r="44" spans="1:10" ht="23.1" customHeight="1" thickBot="1">
      <c r="A44" s="153"/>
      <c r="B44" s="95" t="s">
        <v>5</v>
      </c>
      <c r="C44" s="48" t="str">
        <f>[8]Ит.пр!C7</f>
        <v>ХАБИБОВ Эльнар Роянович</v>
      </c>
      <c r="D44" s="48" t="str">
        <f>[8]Ит.пр!D7</f>
        <v>27.11.1999. КМС</v>
      </c>
      <c r="E44" s="48" t="str">
        <f>[8]Ит.пр!E7</f>
        <v>УФО</v>
      </c>
      <c r="F44" s="48" t="str">
        <f>[8]Ит.пр!F7</f>
        <v>СШ по самбо и дзюдо, Екатеринбург</v>
      </c>
      <c r="G44" s="87">
        <f>[8]Ит.пр!G7</f>
        <v>0</v>
      </c>
      <c r="H44" s="49" t="str">
        <f>[8]Ит.пр!H7</f>
        <v>Старков М.А., Козлов Н.А.</v>
      </c>
      <c r="I44" s="94"/>
      <c r="J44" s="90"/>
    </row>
    <row r="45" spans="1:10" ht="23.1" hidden="1" customHeight="1">
      <c r="A45" s="110"/>
      <c r="B45" s="93" t="s">
        <v>6</v>
      </c>
      <c r="C45" s="61" t="str">
        <f>[8]Ит.пр!C8</f>
        <v>ЛУКИНЫХ Василий Сергеевич</v>
      </c>
      <c r="D45" s="61" t="str">
        <f>[8]Ит.пр!D8</f>
        <v>16.11.1999. КМС.</v>
      </c>
      <c r="E45" s="61" t="str">
        <f>[8]Ит.пр!E8</f>
        <v>УФО</v>
      </c>
      <c r="F45" s="61" t="str">
        <f>[8]Ит.пр!F8</f>
        <v>В.Пышма, КС "УГМК"</v>
      </c>
      <c r="G45" s="103">
        <f>[8]Ит.пр!G8</f>
        <v>0</v>
      </c>
      <c r="H45" s="62" t="str">
        <f>[8]Ит.пр!H8</f>
        <v>Мельников А.Н., Суханов М.И.</v>
      </c>
      <c r="I45" s="94"/>
      <c r="J45" s="90"/>
    </row>
    <row r="46" spans="1:10" ht="23.1" hidden="1" customHeight="1">
      <c r="A46" s="110"/>
      <c r="B46" s="92" t="s">
        <v>6</v>
      </c>
      <c r="C46" s="44" t="str">
        <f>[8]Ит.пр!C9</f>
        <v>АЗЬМУХАМЕТОВ Денис Аликович</v>
      </c>
      <c r="D46" s="44" t="str">
        <f>[8]Ит.пр!D9</f>
        <v>26.04.2000. КМС</v>
      </c>
      <c r="E46" s="44" t="str">
        <f>[8]Ит.пр!E9</f>
        <v>УФО</v>
      </c>
      <c r="F46" s="44" t="str">
        <f>[8]Ит.пр!F9</f>
        <v>СШ по самбо и дзюдо, Екатеринбург</v>
      </c>
      <c r="G46" s="86">
        <f>[8]Ит.пр!G9</f>
        <v>0</v>
      </c>
      <c r="H46" s="47" t="str">
        <f>[8]Ит.пр!H9</f>
        <v>Коростелев А.Б.</v>
      </c>
      <c r="I46" s="94"/>
    </row>
    <row r="47" spans="1:10" ht="23.1" hidden="1" customHeight="1">
      <c r="A47" s="110"/>
      <c r="B47" s="92" t="s">
        <v>12</v>
      </c>
      <c r="C47" s="44" t="str">
        <f>[8]Ит.пр!C10</f>
        <v>АЛЕШИН Илья Алексеевич</v>
      </c>
      <c r="D47" s="44" t="str">
        <f>[8]Ит.пр!D10</f>
        <v>20.12.2001. КМС.</v>
      </c>
      <c r="E47" s="44" t="str">
        <f>[8]Ит.пр!E10</f>
        <v>УФО</v>
      </c>
      <c r="F47" s="44" t="str">
        <f>[8]Ит.пр!F10</f>
        <v>Нижний Тагил, "СШ "Тагилстрой"</v>
      </c>
      <c r="G47" s="86">
        <f>[8]Ит.пр!G10</f>
        <v>0</v>
      </c>
      <c r="H47" s="47" t="str">
        <f>[8]Ит.пр!H10</f>
        <v>Матвеев С.В.,  Гориславский И.А.</v>
      </c>
      <c r="I47" s="94"/>
    </row>
    <row r="48" spans="1:10" ht="23.1" hidden="1" customHeight="1" thickBot="1">
      <c r="A48" s="111"/>
      <c r="B48" s="95" t="s">
        <v>12</v>
      </c>
      <c r="C48" s="48" t="str">
        <f>[8]Ит.пр!C11</f>
        <v>ЯКОВЛЕВ Кирилл Иванович</v>
      </c>
      <c r="D48" s="48" t="str">
        <f>[8]Ит.пр!D11</f>
        <v>02.03.2000. 2р.</v>
      </c>
      <c r="E48" s="48" t="str">
        <f>[8]Ит.пр!E11</f>
        <v>УФО</v>
      </c>
      <c r="F48" s="48" t="str">
        <f>[8]Ит.пр!F11</f>
        <v>СШ по самбо и дзюдо, Екатеринбург</v>
      </c>
      <c r="G48" s="87">
        <f>[8]Ит.пр!G11</f>
        <v>0</v>
      </c>
      <c r="H48" s="49" t="str">
        <f>[8]Ит.пр!H11</f>
        <v>Коростелев А.Б.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88"/>
      <c r="H49" s="22"/>
      <c r="I49" s="94"/>
      <c r="J49" s="90"/>
    </row>
    <row r="50" spans="1:10" ht="23.1" customHeight="1">
      <c r="A50" s="152" t="s">
        <v>21</v>
      </c>
      <c r="B50" s="42" t="s">
        <v>4</v>
      </c>
      <c r="C50" s="45" t="str">
        <f>[9]Ит.пр!C6</f>
        <v>ШИТОВ Алексей Игоревич</v>
      </c>
      <c r="D50" s="45" t="str">
        <f>[9]Ит.пр!D6</f>
        <v>14.05.1999. КМС.</v>
      </c>
      <c r="E50" s="45" t="str">
        <f>[9]Ит.пр!E6</f>
        <v>УФО</v>
      </c>
      <c r="F50" s="45" t="str">
        <f>[9]Ит.пр!F6</f>
        <v>СШ по самбо и дзюдо, Екатеринбург</v>
      </c>
      <c r="G50" s="85">
        <f>[9]Ит.пр!G6</f>
        <v>0</v>
      </c>
      <c r="H50" s="46" t="str">
        <f>[9]Ит.пр!H6</f>
        <v>Савинский В.С.,Макуха А.Н.</v>
      </c>
      <c r="I50" s="94"/>
      <c r="J50" s="90"/>
    </row>
    <row r="51" spans="1:10" ht="23.1" customHeight="1" thickBot="1">
      <c r="A51" s="153"/>
      <c r="B51" s="95" t="s">
        <v>5</v>
      </c>
      <c r="C51" s="48" t="str">
        <f>[9]Ит.пр!C7</f>
        <v>НОВОЖИЛОВ Михаил Михайлович</v>
      </c>
      <c r="D51" s="48" t="str">
        <f>[9]Ит.пр!D7</f>
        <v>28.11.00, КМС</v>
      </c>
      <c r="E51" s="48" t="str">
        <f>[9]Ит.пр!E7</f>
        <v>УФО</v>
      </c>
      <c r="F51" s="48" t="str">
        <f>[9]Ит.пр!F7</f>
        <v>Свердловская, Екатеринбург, Буревестник</v>
      </c>
      <c r="G51" s="87">
        <f>[9]Ит.пр!G7</f>
        <v>0</v>
      </c>
      <c r="H51" s="49" t="str">
        <f>[9]Ит.пр!H7</f>
        <v>Долганов О.В.</v>
      </c>
      <c r="I51" s="94"/>
      <c r="J51" s="90"/>
    </row>
    <row r="52" spans="1:10" ht="23.1" hidden="1" customHeight="1">
      <c r="A52" s="116"/>
      <c r="B52" s="93" t="s">
        <v>6</v>
      </c>
      <c r="C52" s="61" t="str">
        <f>[9]Ит.пр!C8</f>
        <v>ЛАРИОНОВ Виталий Игоревич</v>
      </c>
      <c r="D52" s="61" t="str">
        <f>[9]Ит.пр!D8</f>
        <v>14.10.2000. КМС.</v>
      </c>
      <c r="E52" s="61" t="str">
        <f>[9]Ит.пр!E8</f>
        <v>УФО</v>
      </c>
      <c r="F52" s="61" t="str">
        <f>[9]Ит.пр!F8</f>
        <v>СШ по самбо и дзюдо, Екатеринбург</v>
      </c>
      <c r="G52" s="103">
        <f>[9]Ит.пр!G8</f>
        <v>0</v>
      </c>
      <c r="H52" s="62" t="str">
        <f>[9]Ит.пр!H8</f>
        <v>Макуха А.Н.</v>
      </c>
      <c r="I52" s="94"/>
      <c r="J52" s="90"/>
    </row>
    <row r="53" spans="1:10" ht="23.1" hidden="1" customHeight="1">
      <c r="A53" s="114"/>
      <c r="B53" s="92" t="s">
        <v>6</v>
      </c>
      <c r="C53" s="44" t="str">
        <f>[9]Ит.пр!C9</f>
        <v>БОЛДОВ Никита Константинович</v>
      </c>
      <c r="D53" s="44" t="str">
        <f>[9]Ит.пр!D9</f>
        <v>27.01.2000. КМС.</v>
      </c>
      <c r="E53" s="44" t="str">
        <f>[9]Ит.пр!E9</f>
        <v>УФО</v>
      </c>
      <c r="F53" s="44" t="str">
        <f>[9]Ит.пр!F9</f>
        <v>СШ по самбо и дзюдо, Екатеринбург</v>
      </c>
      <c r="G53" s="86">
        <f>[9]Ит.пр!G9</f>
        <v>0</v>
      </c>
      <c r="H53" s="47" t="str">
        <f>[9]Ит.пр!H9</f>
        <v>Макуха А.Н.</v>
      </c>
      <c r="I53" s="94"/>
    </row>
    <row r="54" spans="1:10" ht="23.1" hidden="1" customHeight="1">
      <c r="A54" s="114"/>
      <c r="B54" s="92" t="s">
        <v>12</v>
      </c>
      <c r="C54" s="44" t="str">
        <f>[9]Ит.пр!C10</f>
        <v>ЛУЧИНА Климентий Васильевич</v>
      </c>
      <c r="D54" s="44" t="str">
        <f>[9]Ит.пр!D10</f>
        <v>09.02.2000. КМС</v>
      </c>
      <c r="E54" s="44" t="str">
        <f>[9]Ит.пр!E10</f>
        <v>УФО</v>
      </c>
      <c r="F54" s="44" t="str">
        <f>[9]Ит.пр!F10</f>
        <v>Качканар</v>
      </c>
      <c r="G54" s="86">
        <f>[9]Ит.пр!G10</f>
        <v>0</v>
      </c>
      <c r="H54" s="47" t="str">
        <f>[9]Ит.пр!H10</f>
        <v>Сапунов Д.П.,  Мещерский В.В.</v>
      </c>
      <c r="I54" s="94"/>
    </row>
    <row r="55" spans="1:10" ht="23.1" hidden="1" customHeight="1" thickBot="1">
      <c r="A55" s="115"/>
      <c r="B55" s="95" t="s">
        <v>12</v>
      </c>
      <c r="C55" s="48" t="str">
        <f>[9]Ит.пр!C11</f>
        <v>СЕМИЛЕТОВ Александр Алексеевич</v>
      </c>
      <c r="D55" s="48" t="str">
        <f>[9]Ит.пр!D11</f>
        <v>07.03.2001. 1р</v>
      </c>
      <c r="E55" s="48" t="str">
        <f>[9]Ит.пр!E11</f>
        <v>УФО</v>
      </c>
      <c r="F55" s="48" t="str">
        <f>[9]Ит.пр!F11</f>
        <v>Сухой Лог</v>
      </c>
      <c r="G55" s="87">
        <f>[9]Ит.пр!G11</f>
        <v>0</v>
      </c>
      <c r="H55" s="49" t="str">
        <f>[9]Ит.пр!H11</f>
        <v>Малых К.В.</v>
      </c>
      <c r="I55" s="11"/>
    </row>
    <row r="56" spans="1:10" ht="20.100000000000001" customHeight="1" thickBot="1">
      <c r="B56" s="51"/>
      <c r="C56" s="52"/>
      <c r="D56" s="52"/>
      <c r="E56" s="53"/>
      <c r="F56" s="52"/>
      <c r="G56" s="97"/>
      <c r="H56" s="54"/>
      <c r="I56" s="94"/>
      <c r="J56" s="90"/>
    </row>
    <row r="57" spans="1:10" ht="23.1" customHeight="1">
      <c r="A57" s="152" t="s">
        <v>22</v>
      </c>
      <c r="B57" s="42" t="s">
        <v>4</v>
      </c>
      <c r="C57" s="45" t="str">
        <f>[10]Ит.пр!C6</f>
        <v>ПИВОВАРОВ Матвей Андреевич</v>
      </c>
      <c r="D57" s="45" t="str">
        <f>[10]Ит.пр!D6</f>
        <v>23.04.1999. КМС</v>
      </c>
      <c r="E57" s="45" t="str">
        <f>[10]Ит.пр!E6</f>
        <v>УФО</v>
      </c>
      <c r="F57" s="45" t="str">
        <f>[10]Ит.пр!F6</f>
        <v>СШ по самбо и дзюдо, Екатеринбург</v>
      </c>
      <c r="G57" s="85">
        <f>[10]Ит.пр!G6</f>
        <v>0</v>
      </c>
      <c r="H57" s="46" t="str">
        <f>[10]Ит.пр!H6</f>
        <v>Старков М.А., Пивоваров А.Л.</v>
      </c>
      <c r="I57" s="94"/>
      <c r="J57" s="90"/>
    </row>
    <row r="58" spans="1:10" ht="23.1" customHeight="1" thickBot="1">
      <c r="A58" s="153"/>
      <c r="B58" s="95" t="s">
        <v>5</v>
      </c>
      <c r="C58" s="48" t="str">
        <f>[10]Ит.пр!C7</f>
        <v>АФАНАСЬЕВ Даниил Владимирович</v>
      </c>
      <c r="D58" s="48" t="str">
        <f>[10]Ит.пр!D7</f>
        <v>10.09.2001. 2р</v>
      </c>
      <c r="E58" s="48" t="str">
        <f>[10]Ит.пр!E7</f>
        <v>УФО</v>
      </c>
      <c r="F58" s="48" t="str">
        <f>[10]Ит.пр!F7</f>
        <v>Нижний Тагил, ДЮСШ №2</v>
      </c>
      <c r="G58" s="87">
        <f>[10]Ит.пр!G7</f>
        <v>0</v>
      </c>
      <c r="H58" s="49" t="str">
        <f>[10]Ит.пр!H7</f>
        <v>Алдушин А.И.</v>
      </c>
      <c r="I58" s="94"/>
      <c r="J58" s="90"/>
    </row>
    <row r="59" spans="1:10" ht="23.1" hidden="1" customHeight="1">
      <c r="A59" s="116"/>
      <c r="B59" s="93" t="s">
        <v>6</v>
      </c>
      <c r="C59" s="61" t="str">
        <f>[10]Ит.пр!C8</f>
        <v>КУКЛИНСКИЙ Григорий Максимович</v>
      </c>
      <c r="D59" s="61" t="str">
        <f>[10]Ит.пр!D8</f>
        <v>18.05.2001. КМС</v>
      </c>
      <c r="E59" s="61" t="str">
        <f>[10]Ит.пр!E8</f>
        <v>УФО</v>
      </c>
      <c r="F59" s="61" t="str">
        <f>[10]Ит.пр!F8</f>
        <v>СШ по самбо и дзюдо, Екатеринбург</v>
      </c>
      <c r="G59" s="103">
        <f>[10]Ит.пр!G8</f>
        <v>0</v>
      </c>
      <c r="H59" s="62" t="str">
        <f>[10]Ит.пр!H8</f>
        <v>Макуха А.Н.</v>
      </c>
      <c r="I59" s="94"/>
      <c r="J59" s="90"/>
    </row>
    <row r="60" spans="1:10" ht="23.1" hidden="1" customHeight="1">
      <c r="A60" s="114"/>
      <c r="B60" s="92" t="s">
        <v>6</v>
      </c>
      <c r="C60" s="44" t="str">
        <f>[10]Ит.пр!C9</f>
        <v>ШУСТОВ Максим Алексеевич</v>
      </c>
      <c r="D60" s="44" t="str">
        <f>[10]Ит.пр!D9</f>
        <v>22.12.2000. 2р</v>
      </c>
      <c r="E60" s="44" t="str">
        <f>[10]Ит.пр!E9</f>
        <v>УФО</v>
      </c>
      <c r="F60" s="44" t="str">
        <f>[10]Ит.пр!F9</f>
        <v>СШ по самбо и дзюдо, Екатеринбург</v>
      </c>
      <c r="G60" s="86">
        <f>[10]Ит.пр!G9</f>
        <v>0</v>
      </c>
      <c r="H60" s="47" t="str">
        <f>[10]Ит.пр!H9</f>
        <v>Федосеев М.Е., Селянина О.В.</v>
      </c>
      <c r="I60" s="94"/>
    </row>
    <row r="61" spans="1:10" ht="23.1" hidden="1" customHeight="1">
      <c r="A61" s="114"/>
      <c r="B61" s="92" t="s">
        <v>12</v>
      </c>
      <c r="C61" s="44" t="str">
        <f>[10]Ит.пр!C10</f>
        <v>АКНАЗАРОВ Денислам Джамшедович</v>
      </c>
      <c r="D61" s="44" t="str">
        <f>[10]Ит.пр!D10</f>
        <v>24.08.2001. 1р</v>
      </c>
      <c r="E61" s="44" t="str">
        <f>[10]Ит.пр!E10</f>
        <v>УФО</v>
      </c>
      <c r="F61" s="44" t="str">
        <f>[10]Ит.пр!F10</f>
        <v>СШ по самбо и дзюдо, Екатеринбург</v>
      </c>
      <c r="G61" s="86">
        <f>[10]Ит.пр!G10</f>
        <v>0</v>
      </c>
      <c r="H61" s="47" t="str">
        <f>[10]Ит.пр!H10</f>
        <v>Плотников А.В.</v>
      </c>
      <c r="I61" s="94"/>
    </row>
    <row r="62" spans="1:10" ht="23.1" hidden="1" customHeight="1" thickBot="1">
      <c r="A62" s="115"/>
      <c r="B62" s="95" t="s">
        <v>12</v>
      </c>
      <c r="C62" s="48" t="str">
        <f>[10]Ит.пр!C11</f>
        <v>ЛАФИН Дмитрий Алексеевич</v>
      </c>
      <c r="D62" s="48" t="str">
        <f>[10]Ит.пр!D11</f>
        <v>21.07.2000. 3р</v>
      </c>
      <c r="E62" s="48" t="str">
        <f>[10]Ит.пр!E11</f>
        <v>УФО</v>
      </c>
      <c r="F62" s="48" t="str">
        <f>[10]Ит.пр!F11</f>
        <v>Серов</v>
      </c>
      <c r="G62" s="87">
        <f>[10]Ит.пр!G11</f>
        <v>0</v>
      </c>
      <c r="H62" s="49" t="str">
        <f>[10]Ит.пр!H11</f>
        <v>Ушаков П.С.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94"/>
      <c r="J63" s="90"/>
    </row>
    <row r="64" spans="1:10" ht="24" customHeight="1">
      <c r="A64" s="154" t="s">
        <v>46</v>
      </c>
      <c r="B64" s="42" t="s">
        <v>4</v>
      </c>
      <c r="C64" s="45" t="str">
        <f>[11]Ит.пр!C6</f>
        <v>ПОЗНАХИРКО Глеб Игоревич</v>
      </c>
      <c r="D64" s="45" t="str">
        <f>[11]Ит.пр!D6</f>
        <v>20.04.1999. МС.</v>
      </c>
      <c r="E64" s="45" t="str">
        <f>[11]Ит.пр!E6</f>
        <v>УФО</v>
      </c>
      <c r="F64" s="45" t="str">
        <f>[11]Ит.пр!F6</f>
        <v>В.Пышма, КС "УГМК"</v>
      </c>
      <c r="G64" s="85">
        <f>[11]Ит.пр!G6</f>
        <v>0</v>
      </c>
      <c r="H64" s="46" t="str">
        <f>[11]Ит.пр!H6</f>
        <v>Стенников В.Г., Стороженко В.П.</v>
      </c>
      <c r="I64" s="94"/>
      <c r="J64" s="90"/>
    </row>
    <row r="65" spans="1:14" ht="23.1" customHeight="1" thickBot="1">
      <c r="A65" s="155"/>
      <c r="B65" s="95" t="s">
        <v>5</v>
      </c>
      <c r="C65" s="48" t="str">
        <f>[11]Ит.пр!C7</f>
        <v/>
      </c>
      <c r="D65" s="48" t="str">
        <f>[11]Ит.пр!D7</f>
        <v/>
      </c>
      <c r="E65" s="48" t="str">
        <f>[11]Ит.пр!E7</f>
        <v/>
      </c>
      <c r="F65" s="48" t="str">
        <f>[11]Ит.пр!F7</f>
        <v/>
      </c>
      <c r="G65" s="87" t="str">
        <f>[11]Ит.пр!G7</f>
        <v/>
      </c>
      <c r="H65" s="49" t="str">
        <f>[11]Ит.пр!H7</f>
        <v/>
      </c>
      <c r="I65" s="94"/>
      <c r="J65" s="90"/>
    </row>
    <row r="66" spans="1:14" ht="23.1" hidden="1" customHeight="1">
      <c r="A66" s="63"/>
      <c r="B66" s="93" t="s">
        <v>6</v>
      </c>
      <c r="C66" s="61" t="str">
        <f>[11]Ит.пр!C8</f>
        <v/>
      </c>
      <c r="D66" s="61" t="str">
        <f>[11]Ит.пр!D8</f>
        <v/>
      </c>
      <c r="E66" s="61" t="str">
        <f>[11]Ит.пр!E8</f>
        <v/>
      </c>
      <c r="F66" s="61" t="str">
        <f>[11]Ит.пр!F8</f>
        <v/>
      </c>
      <c r="G66" s="103" t="str">
        <f>[11]Ит.пр!G8</f>
        <v/>
      </c>
      <c r="H66" s="62" t="str">
        <f>[11]Ит.пр!H8</f>
        <v/>
      </c>
      <c r="I66" s="94"/>
      <c r="J66" s="90"/>
    </row>
    <row r="67" spans="1:14" ht="23.1" hidden="1" customHeight="1">
      <c r="A67" s="63"/>
      <c r="B67" s="92" t="s">
        <v>6</v>
      </c>
      <c r="C67" s="44" t="str">
        <f>[11]Ит.пр!C9</f>
        <v/>
      </c>
      <c r="D67" s="44" t="str">
        <f>[11]Ит.пр!D9</f>
        <v/>
      </c>
      <c r="E67" s="44" t="str">
        <f>[11]Ит.пр!E9</f>
        <v/>
      </c>
      <c r="F67" s="44" t="str">
        <f>[11]Ит.пр!F9</f>
        <v/>
      </c>
      <c r="G67" s="86" t="str">
        <f>[11]Ит.пр!G9</f>
        <v/>
      </c>
      <c r="H67" s="47" t="str">
        <f>[11]Ит.пр!H9</f>
        <v/>
      </c>
      <c r="I67" s="94"/>
    </row>
    <row r="68" spans="1:14" ht="23.1" hidden="1" customHeight="1">
      <c r="A68" s="63"/>
      <c r="B68" s="92" t="s">
        <v>12</v>
      </c>
      <c r="C68" s="44" t="str">
        <f>[11]Ит.пр!C10</f>
        <v/>
      </c>
      <c r="D68" s="44" t="str">
        <f>[11]Ит.пр!D10</f>
        <v/>
      </c>
      <c r="E68" s="44" t="str">
        <f>[11]Ит.пр!E10</f>
        <v/>
      </c>
      <c r="F68" s="44" t="str">
        <f>[11]Ит.пр!F10</f>
        <v/>
      </c>
      <c r="G68" s="86" t="str">
        <f>[11]Ит.пр!G10</f>
        <v/>
      </c>
      <c r="H68" s="47" t="str">
        <f>[11]Ит.пр!H10</f>
        <v/>
      </c>
      <c r="I68" s="94"/>
    </row>
    <row r="69" spans="1:14" ht="23.1" hidden="1" customHeight="1" thickBot="1">
      <c r="A69" s="64"/>
      <c r="B69" s="95" t="s">
        <v>13</v>
      </c>
      <c r="C69" s="48" t="str">
        <f>[11]Ит.пр!C11</f>
        <v/>
      </c>
      <c r="D69" s="48" t="str">
        <f>[11]Ит.пр!D11</f>
        <v/>
      </c>
      <c r="E69" s="48" t="str">
        <f>[11]Ит.пр!E11</f>
        <v/>
      </c>
      <c r="F69" s="48" t="str">
        <f>[11]Ит.пр!F11</f>
        <v/>
      </c>
      <c r="G69" s="87" t="str">
        <f>[11]Ит.пр!G11</f>
        <v/>
      </c>
      <c r="H69" s="49" t="str">
        <f>[11]Ит.пр!H11</f>
        <v/>
      </c>
      <c r="I69" s="11"/>
    </row>
    <row r="70" spans="1:14" ht="20.100000000000001" customHeight="1" thickBot="1">
      <c r="A70" s="1"/>
      <c r="B70" s="50"/>
      <c r="C70" s="10"/>
      <c r="D70" s="10"/>
      <c r="E70" s="26"/>
      <c r="F70" s="10"/>
      <c r="G70" s="98"/>
      <c r="H70" s="21"/>
      <c r="I70" s="94"/>
      <c r="J70" s="90"/>
    </row>
    <row r="71" spans="1:14" ht="23.1" customHeight="1">
      <c r="A71" s="156" t="s">
        <v>32</v>
      </c>
      <c r="B71" s="42" t="s">
        <v>4</v>
      </c>
      <c r="C71" s="56" t="str">
        <f>[12]Ит.пр!C6</f>
        <v>ЦИУЛИН Александр Вячеславович</v>
      </c>
      <c r="D71" s="56" t="str">
        <f>[12]Ит.пр!D6</f>
        <v>04.11.1999. МС</v>
      </c>
      <c r="E71" s="56" t="str">
        <f>[12]Ит.пр!E6</f>
        <v>УФО</v>
      </c>
      <c r="F71" s="56" t="str">
        <f>[12]Ит.пр!F6</f>
        <v>В.Пышма, КС "УГМК"</v>
      </c>
      <c r="G71" s="100">
        <f>[12]Ит.пр!G6</f>
        <v>0</v>
      </c>
      <c r="H71" s="57" t="str">
        <f>[12]Ит.пр!H6</f>
        <v>Мельников А.Н., Суханов М.И.</v>
      </c>
      <c r="I71" s="94"/>
      <c r="J71" s="90"/>
      <c r="N71" s="117"/>
    </row>
    <row r="72" spans="1:14" ht="23.1" customHeight="1" thickBot="1">
      <c r="A72" s="157"/>
      <c r="B72" s="95" t="s">
        <v>5</v>
      </c>
      <c r="C72" s="59" t="str">
        <f>[12]Ит.пр!C7</f>
        <v>РЮМКИН Денис Андреевич</v>
      </c>
      <c r="D72" s="59" t="str">
        <f>[12]Ит.пр!D7</f>
        <v>16.05.1999. 1р</v>
      </c>
      <c r="E72" s="59" t="str">
        <f>[12]Ит.пр!E7</f>
        <v>УФО</v>
      </c>
      <c r="F72" s="59" t="str">
        <f>[12]Ит.пр!F7</f>
        <v>Екатеринбург  ДЮЦ "Юность"</v>
      </c>
      <c r="G72" s="101">
        <f>[12]Ит.пр!G7</f>
        <v>0</v>
      </c>
      <c r="H72" s="60" t="str">
        <f>[12]Ит.пр!H7</f>
        <v>Пышминцев В.А.</v>
      </c>
      <c r="I72" s="94"/>
      <c r="J72" s="90"/>
    </row>
    <row r="73" spans="1:14" ht="23.1" hidden="1" customHeight="1">
      <c r="A73" s="106"/>
      <c r="B73" s="93" t="s">
        <v>6</v>
      </c>
      <c r="C73" s="107" t="str">
        <f>[12]Ит.пр!C8</f>
        <v>ПАНФИЛОВ Семен Михайлович</v>
      </c>
      <c r="D73" s="107" t="str">
        <f>[12]Ит.пр!D8</f>
        <v>12.09.01,  КМС</v>
      </c>
      <c r="E73" s="107" t="str">
        <f>[12]Ит.пр!E8</f>
        <v>УФО</v>
      </c>
      <c r="F73" s="107" t="str">
        <f>[12]Ит.пр!F8</f>
        <v>Нижний Тагил СШ "Тагилстрой"</v>
      </c>
      <c r="G73" s="108">
        <f>[12]Ит.пр!G8</f>
        <v>0</v>
      </c>
      <c r="H73" s="109" t="str">
        <f>[12]Ит.пр!H8</f>
        <v>Пляшкун Н.В.</v>
      </c>
      <c r="I73" s="94"/>
      <c r="J73" s="90"/>
    </row>
    <row r="74" spans="1:14" ht="23.1" hidden="1" customHeight="1">
      <c r="A74" s="104"/>
      <c r="B74" s="92" t="s">
        <v>6</v>
      </c>
      <c r="C74" s="55" t="str">
        <f>[12]Ит.пр!C9</f>
        <v>СИТКОВ Дмитрий Андреевич</v>
      </c>
      <c r="D74" s="55" t="str">
        <f>[12]Ит.пр!D9</f>
        <v>25.04.01, 3р</v>
      </c>
      <c r="E74" s="55" t="str">
        <f>[12]Ит.пр!E9</f>
        <v>УФО</v>
      </c>
      <c r="F74" s="55" t="str">
        <f>[12]Ит.пр!F9</f>
        <v>Нижний Тагил СШ "Тагилстрой"</v>
      </c>
      <c r="G74" s="99">
        <f>[12]Ит.пр!G9</f>
        <v>0</v>
      </c>
      <c r="H74" s="58" t="str">
        <f>[12]Ит.пр!H9</f>
        <v>Матвеев С.В.,    Гориславский И.А.</v>
      </c>
      <c r="I74" s="94"/>
    </row>
    <row r="75" spans="1:14" ht="23.1" hidden="1" customHeight="1">
      <c r="A75" s="104"/>
      <c r="B75" s="92" t="s">
        <v>12</v>
      </c>
      <c r="C75" s="55" t="str">
        <f>[12]Ит.пр!C10</f>
        <v>ФОМИН Александр Александрович</v>
      </c>
      <c r="D75" s="55" t="str">
        <f>[12]Ит.пр!D10</f>
        <v>22.08.99, КМС</v>
      </c>
      <c r="E75" s="55" t="str">
        <f>[12]Ит.пр!E10</f>
        <v>УФО</v>
      </c>
      <c r="F75" s="55" t="str">
        <f>[12]Ит.пр!F10</f>
        <v>Свердловская, Екатеринбург, ПР</v>
      </c>
      <c r="G75" s="99">
        <f>[12]Ит.пр!G10</f>
        <v>0</v>
      </c>
      <c r="H75" s="58" t="str">
        <f>[12]Ит.пр!H10</f>
        <v>Палабугин С.А.</v>
      </c>
      <c r="I75" s="94"/>
    </row>
    <row r="76" spans="1:14" ht="23.1" hidden="1" customHeight="1" thickBot="1">
      <c r="A76" s="105"/>
      <c r="B76" s="95" t="s">
        <v>12</v>
      </c>
      <c r="C76" s="59" t="str">
        <f>[12]Ит.пр!C11</f>
        <v/>
      </c>
      <c r="D76" s="59" t="str">
        <f>[12]Ит.пр!D11</f>
        <v/>
      </c>
      <c r="E76" s="59" t="str">
        <f>[12]Ит.пр!E11</f>
        <v/>
      </c>
      <c r="F76" s="59" t="str">
        <f>[12]Ит.пр!F11</f>
        <v/>
      </c>
      <c r="G76" s="101" t="str">
        <f>[12]Ит.пр!G11</f>
        <v/>
      </c>
      <c r="H76" s="60" t="str">
        <f>[12]Ит.пр!H11</f>
        <v/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102">
        <f>[3]Ит.пр!I6</f>
        <v>0</v>
      </c>
      <c r="J77" s="91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02">
        <f>[3]Ит.пр!I8</f>
        <v>0</v>
      </c>
      <c r="J78" s="91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 Стенников</v>
      </c>
      <c r="G79" s="24"/>
      <c r="H79" s="6"/>
      <c r="I79" s="94"/>
      <c r="J79" s="90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94"/>
      <c r="J80" s="90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94"/>
    </row>
    <row r="82" spans="1:19" ht="23.1" customHeight="1">
      <c r="C82" s="1"/>
      <c r="F82" t="str">
        <f>[1]реквизиты!$G$9</f>
        <v>/г.Качканар/</v>
      </c>
      <c r="H82" s="7"/>
      <c r="I82" s="94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1"/>
  <sheetViews>
    <sheetView zoomScale="75" zoomScaleNormal="75" workbookViewId="0">
      <selection activeCell="B15" sqref="B15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44" t="s">
        <v>7</v>
      </c>
      <c r="B1" s="144"/>
      <c r="C1" s="144"/>
      <c r="D1" s="144"/>
      <c r="E1" s="144"/>
      <c r="F1" s="144"/>
      <c r="G1" s="144"/>
      <c r="H1" s="144"/>
    </row>
    <row r="2" spans="1:8" ht="15.6">
      <c r="A2" s="132" t="s">
        <v>23</v>
      </c>
      <c r="B2" s="132"/>
      <c r="C2" s="132"/>
      <c r="D2" s="132"/>
      <c r="E2" s="132"/>
      <c r="F2" s="132"/>
      <c r="G2" s="132"/>
      <c r="H2" s="132"/>
    </row>
    <row r="3" spans="1:8" ht="23.25" customHeight="1">
      <c r="A3" s="184" t="str">
        <f>призеры!A3</f>
        <v>Первенство Уральского федерального округа по самбо среди юношей и девушек 2001-2002 г.р.</v>
      </c>
      <c r="B3" s="184"/>
      <c r="C3" s="184"/>
      <c r="D3" s="184"/>
      <c r="E3" s="184"/>
      <c r="F3" s="184"/>
      <c r="G3" s="184"/>
      <c r="H3" s="184"/>
    </row>
    <row r="4" spans="1:8" ht="16.2" thickBot="1">
      <c r="A4" s="132" t="str">
        <f>призеры!A4</f>
        <v xml:space="preserve">13-15 декабря 2018г.                                              г.Верхняя Пышма  </v>
      </c>
      <c r="B4" s="132"/>
      <c r="C4" s="132"/>
      <c r="D4" s="132"/>
      <c r="E4" s="132"/>
      <c r="F4" s="132"/>
      <c r="G4" s="132"/>
      <c r="H4" s="132"/>
    </row>
    <row r="5" spans="1:8" ht="12.75" customHeight="1">
      <c r="A5" s="185" t="s">
        <v>24</v>
      </c>
      <c r="B5" s="187" t="s">
        <v>0</v>
      </c>
      <c r="C5" s="135" t="s">
        <v>1</v>
      </c>
      <c r="D5" s="135" t="s">
        <v>2</v>
      </c>
      <c r="E5" s="135" t="s">
        <v>25</v>
      </c>
      <c r="F5" s="187" t="s">
        <v>26</v>
      </c>
      <c r="G5" s="190" t="s">
        <v>27</v>
      </c>
      <c r="H5" s="146" t="s">
        <v>28</v>
      </c>
    </row>
    <row r="6" spans="1:8" ht="13.5" customHeight="1" thickBot="1">
      <c r="A6" s="186"/>
      <c r="B6" s="188"/>
      <c r="C6" s="189"/>
      <c r="D6" s="189"/>
      <c r="E6" s="189"/>
      <c r="F6" s="188"/>
      <c r="G6" s="191"/>
      <c r="H6" s="192"/>
    </row>
    <row r="7" spans="1:8" ht="12.75" customHeight="1" thickBot="1">
      <c r="A7" s="193" t="s">
        <v>29</v>
      </c>
      <c r="B7" s="194"/>
      <c r="C7" s="194"/>
      <c r="D7" s="194"/>
      <c r="E7" s="194"/>
      <c r="F7" s="194"/>
      <c r="G7" s="194"/>
      <c r="H7" s="195"/>
    </row>
    <row r="8" spans="1:8" ht="24" customHeight="1">
      <c r="A8" s="65">
        <v>48</v>
      </c>
      <c r="B8" s="122">
        <v>1</v>
      </c>
      <c r="C8" s="66" t="str">
        <f>призеры!C8</f>
        <v>АКАЕВ Абдурахман Нариманович</v>
      </c>
      <c r="D8" s="66" t="str">
        <f>призеры!D8</f>
        <v>17.07.02, КМС</v>
      </c>
      <c r="E8" s="66" t="str">
        <f>призеры!F8</f>
        <v>ХМАО-Югра, г.Радужный</v>
      </c>
      <c r="F8" s="67">
        <f>[2]пр.взв!$AH$7</f>
        <v>11</v>
      </c>
      <c r="G8" s="67"/>
      <c r="H8" s="6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9" spans="1:8" ht="24" customHeight="1">
      <c r="A9" s="69">
        <v>48</v>
      </c>
      <c r="B9" s="123">
        <v>2</v>
      </c>
      <c r="C9" s="70" t="str">
        <f>призеры!C9</f>
        <v>ЯКУБОВ Ярмет Ярахмедович</v>
      </c>
      <c r="D9" s="70" t="str">
        <f>призеры!D9</f>
        <v>07.03.01, 2р</v>
      </c>
      <c r="E9" s="70" t="str">
        <f>призеры!F9</f>
        <v>ХМАО-Югра, г.Радужный</v>
      </c>
      <c r="F9" s="73">
        <f>[2]пр.взв!$AH$7</f>
        <v>11</v>
      </c>
      <c r="G9" s="73"/>
      <c r="H9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10" spans="1:8" ht="24" customHeight="1">
      <c r="A10" s="69">
        <v>48</v>
      </c>
      <c r="B10" s="124">
        <v>3</v>
      </c>
      <c r="C10" s="70" t="str">
        <f>призеры!C10</f>
        <v>МИХРАЛИЕВ Шахабудин Такабудинович</v>
      </c>
      <c r="D10" s="70" t="str">
        <f>призеры!D10</f>
        <v>17.08.02, 1р</v>
      </c>
      <c r="E10" s="70" t="str">
        <f>призеры!F10</f>
        <v>ХМАО-Югра, г.Радужный</v>
      </c>
      <c r="F10" s="73">
        <f>[2]пр.взв!$AH$7</f>
        <v>11</v>
      </c>
      <c r="G10" s="73"/>
      <c r="H10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11" spans="1:8" ht="24" customHeight="1">
      <c r="A11" s="69">
        <v>48</v>
      </c>
      <c r="B11" s="123">
        <v>3</v>
      </c>
      <c r="C11" s="70" t="str">
        <f>призеры!C11</f>
        <v>Берстенев Денис Григорьевич</v>
      </c>
      <c r="D11" s="70" t="str">
        <f>призеры!D11</f>
        <v>29.04.2003, 1р</v>
      </c>
      <c r="E11" s="70" t="str">
        <f>призеры!F11</f>
        <v>Свердловская, Нижний Тагил, СШ</v>
      </c>
      <c r="F11" s="73">
        <f>[2]пр.взв!$AH$7</f>
        <v>11</v>
      </c>
      <c r="G11" s="73"/>
      <c r="H11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12" spans="1:8" ht="24" customHeight="1">
      <c r="A12" s="69">
        <v>52</v>
      </c>
      <c r="B12" s="124">
        <v>1</v>
      </c>
      <c r="C12" s="70" t="str">
        <f>призеры!C15</f>
        <v>АКАЕВ Абдурахман Нариманович</v>
      </c>
      <c r="D12" s="70" t="str">
        <f>призеры!D15</f>
        <v>17.07.02, КМС</v>
      </c>
      <c r="E12" s="70" t="str">
        <f>призеры!F15</f>
        <v>ХМАО-Югра, г.Радужный</v>
      </c>
      <c r="F12" s="73">
        <f>[4]пр.взв!$AH$7</f>
        <v>14</v>
      </c>
      <c r="G12" s="73"/>
      <c r="H12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3" spans="1:8" ht="24" customHeight="1">
      <c r="A13" s="69">
        <v>52</v>
      </c>
      <c r="B13" s="123">
        <v>2</v>
      </c>
      <c r="C13" s="70" t="str">
        <f>призеры!C16</f>
        <v>ЯКУБОВ Ярмет Ярахмедович</v>
      </c>
      <c r="D13" s="70" t="str">
        <f>призеры!D16</f>
        <v>07.03.01, 2р</v>
      </c>
      <c r="E13" s="70" t="str">
        <f>призеры!F16</f>
        <v>ХМАО-Югра, г.Радужный</v>
      </c>
      <c r="F13" s="73">
        <f>[4]пр.взв!$AH$7</f>
        <v>14</v>
      </c>
      <c r="G13" s="73"/>
      <c r="H13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4" spans="1:8" ht="24" customHeight="1">
      <c r="A14" s="69">
        <v>52</v>
      </c>
      <c r="B14" s="124">
        <v>3</v>
      </c>
      <c r="C14" s="70" t="str">
        <f>призеры!C17</f>
        <v>МИХРАЛИЕВ Шахабудин Такабудинович</v>
      </c>
      <c r="D14" s="70" t="str">
        <f>призеры!D17</f>
        <v>17.08.02, 1р</v>
      </c>
      <c r="E14" s="70" t="str">
        <f>призеры!F17</f>
        <v>ХМАО-Югра, г.Радужный</v>
      </c>
      <c r="F14" s="73">
        <f>[4]пр.взв!$AH$7</f>
        <v>14</v>
      </c>
      <c r="G14" s="71"/>
      <c r="H14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5" spans="1:8" ht="24" customHeight="1">
      <c r="A15" s="69">
        <v>52</v>
      </c>
      <c r="B15" s="123">
        <v>3</v>
      </c>
      <c r="C15" s="70" t="str">
        <f>призеры!C18</f>
        <v>Берстенев Денис Григорьевич</v>
      </c>
      <c r="D15" s="70" t="str">
        <f>призеры!D18</f>
        <v>29.04.2003, 1р</v>
      </c>
      <c r="E15" s="70" t="str">
        <f>призеры!F18</f>
        <v>Свердловская, Нижний Тагил, СШ</v>
      </c>
      <c r="F15" s="73">
        <f>[4]пр.взв!$AH$7</f>
        <v>14</v>
      </c>
      <c r="G15" s="73"/>
      <c r="H15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6" spans="1:8" ht="24" customHeight="1">
      <c r="A16" s="69">
        <v>57</v>
      </c>
      <c r="B16" s="119" t="s">
        <v>4</v>
      </c>
      <c r="C16" s="70" t="str">
        <f>призеры!C22</f>
        <v>Матвеев Артем Михайлович</v>
      </c>
      <c r="D16" s="70" t="str">
        <f>призеры!D22</f>
        <v>02.04.2002, 1р</v>
      </c>
      <c r="E16" s="70" t="str">
        <f>призеры!F22</f>
        <v>Свердловская, Екатеринбург, СШ</v>
      </c>
      <c r="F16" s="73">
        <f>[5]пр.взв!$AH$7</f>
        <v>8</v>
      </c>
      <c r="G16" s="73"/>
      <c r="H16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Качканар, Нижний Тагил СШ "Тагилстрой", Ревда СК "Самбист", Сухой Лог, СШ по самбо и дзюдо, , , , , , </v>
      </c>
    </row>
    <row r="17" spans="1:10" ht="24" customHeight="1">
      <c r="A17" s="69">
        <v>57</v>
      </c>
      <c r="B17" s="119" t="s">
        <v>5</v>
      </c>
      <c r="C17" s="70" t="str">
        <f>призеры!C23</f>
        <v>БОГОСЛОВСКИХ Сергей Юрьевич</v>
      </c>
      <c r="D17" s="70" t="str">
        <f>призеры!D23</f>
        <v>04.05.2001, 1р</v>
      </c>
      <c r="E17" s="70" t="str">
        <f>призеры!F23</f>
        <v>Свердловская, Екатеринбург, СШ</v>
      </c>
      <c r="F17" s="73">
        <f>[5]пр.взв!$AH$7</f>
        <v>8</v>
      </c>
      <c r="G17" s="73"/>
      <c r="H17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Качканар, Нижний Тагил СШ "Тагилстрой", Ревда СК "Самбист", Сухой Лог, СШ по самбо и дзюдо, , , , , , </v>
      </c>
    </row>
    <row r="18" spans="1:10" ht="24" customHeight="1">
      <c r="A18" s="69">
        <v>57</v>
      </c>
      <c r="B18" s="119" t="s">
        <v>6</v>
      </c>
      <c r="C18" s="70" t="str">
        <f>призеры!C24</f>
        <v>Рагозин Егор Андреевич</v>
      </c>
      <c r="D18" s="70" t="str">
        <f>призеры!D24</f>
        <v>05.07.2003, 1р</v>
      </c>
      <c r="E18" s="70" t="str">
        <f>призеры!F24</f>
        <v>Свердловская, Нижний Тагил, СШ</v>
      </c>
      <c r="F18" s="73">
        <f>[5]пр.взв!$AH$7</f>
        <v>8</v>
      </c>
      <c r="G18" s="73"/>
      <c r="H18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Качканар, Нижний Тагил СШ "Тагилстрой", Ревда СК "Самбист", Сухой Лог, СШ по самбо и дзюдо, , , , , , </v>
      </c>
    </row>
    <row r="19" spans="1:10" ht="24" customHeight="1">
      <c r="A19" s="69">
        <v>57</v>
      </c>
      <c r="B19" s="119" t="s">
        <v>6</v>
      </c>
      <c r="C19" s="70" t="str">
        <f>призеры!C25</f>
        <v>Хорьков Анатолий Николаевич</v>
      </c>
      <c r="D19" s="70" t="str">
        <f>призеры!D25</f>
        <v>16.06.2001, 1р</v>
      </c>
      <c r="E19" s="70" t="str">
        <f>призеры!F25</f>
        <v>Свердловская, Сухой Лог</v>
      </c>
      <c r="F19" s="73">
        <f>[5]пр.взв!$AH$7</f>
        <v>8</v>
      </c>
      <c r="G19" s="73"/>
      <c r="H19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Качканар, Нижний Тагил СШ "Тагилстрой", Ревда СК "Самбист", Сухой Лог, СШ по самбо и дзюдо, , , , , , </v>
      </c>
    </row>
    <row r="20" spans="1:10" ht="24" customHeight="1">
      <c r="A20" s="69">
        <v>62</v>
      </c>
      <c r="B20" s="119" t="s">
        <v>4</v>
      </c>
      <c r="C20" s="70" t="str">
        <f>призеры!C29</f>
        <v>ЛУКЬЯНЧУК Николай Александрович</v>
      </c>
      <c r="D20" s="70" t="str">
        <f>призеры!D29</f>
        <v>23.0101, КМС</v>
      </c>
      <c r="E20" s="70" t="str">
        <f>призеры!F29</f>
        <v>ХМАО-Югра, г.Нижневартовск</v>
      </c>
      <c r="F20" s="73">
        <f>[6]пр.взв!$AH$7</f>
        <v>10</v>
      </c>
      <c r="G20" s="118"/>
      <c r="H20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В.Пышма, В.Салда , Нижний Тагил, Ревда СК "Самбист", Сухой Лог, СШ по самбо и дзюдо, , , , , </v>
      </c>
    </row>
    <row r="21" spans="1:10" ht="24" customHeight="1">
      <c r="A21" s="69">
        <v>62</v>
      </c>
      <c r="B21" s="119" t="s">
        <v>5</v>
      </c>
      <c r="C21" s="70" t="str">
        <f>призеры!C30</f>
        <v>Кирюхин Илья Иванович</v>
      </c>
      <c r="D21" s="70" t="str">
        <f>призеры!D30</f>
        <v>18.01.2002, КМС</v>
      </c>
      <c r="E21" s="70" t="str">
        <f>призеры!F30</f>
        <v>Свердловская, Екатеринбург, СШ</v>
      </c>
      <c r="F21" s="73">
        <f>[6]пр.взв!$AH$7</f>
        <v>10</v>
      </c>
      <c r="G21" s="118"/>
      <c r="H21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В.Пышма, В.Салда , Нижний Тагил, Ревда СК "Самбист", Сухой Лог, СШ по самбо и дзюдо, , , , , </v>
      </c>
    </row>
    <row r="22" spans="1:10" ht="24" customHeight="1">
      <c r="A22" s="69">
        <v>62</v>
      </c>
      <c r="B22" s="119" t="s">
        <v>6</v>
      </c>
      <c r="C22" s="70" t="str">
        <f>призеры!C31</f>
        <v>Нелюбин Георгий Борисович</v>
      </c>
      <c r="D22" s="70" t="str">
        <f>призеры!D31</f>
        <v>27.07.2001, КМС</v>
      </c>
      <c r="E22" s="70" t="str">
        <f>призеры!F31</f>
        <v>Курганская, Шадринск, ДЮСШ "Ермак"</v>
      </c>
      <c r="F22" s="73">
        <f>[6]пр.взв!$AH$7</f>
        <v>10</v>
      </c>
      <c r="G22" s="118"/>
      <c r="H22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В.Пышма, В.Салда , Нижний Тагил, Ревда СК "Самбист", Сухой Лог, СШ по самбо и дзюдо, , , , , </v>
      </c>
    </row>
    <row r="23" spans="1:10" ht="24" customHeight="1">
      <c r="A23" s="69">
        <v>62</v>
      </c>
      <c r="B23" s="119" t="s">
        <v>6</v>
      </c>
      <c r="C23" s="70" t="str">
        <f>призеры!C32</f>
        <v>ЛУКЬЯНЧУК Анатолий  Александрович</v>
      </c>
      <c r="D23" s="70" t="str">
        <f>призеры!D32</f>
        <v>23.0101, КМС</v>
      </c>
      <c r="E23" s="70" t="str">
        <f>призеры!F32</f>
        <v>ХМАО-Югра, г.Нижневартовск</v>
      </c>
      <c r="F23" s="73">
        <f>[6]пр.взв!$AH$7</f>
        <v>10</v>
      </c>
      <c r="G23" s="118"/>
      <c r="H23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В.Пышма, В.Салда , Нижний Тагил, Ревда СК "Самбист", Сухой Лог, СШ по самбо и дзюдо, , , , , </v>
      </c>
    </row>
    <row r="24" spans="1:10" ht="24" customHeight="1">
      <c r="A24" s="69">
        <v>68</v>
      </c>
      <c r="B24" s="119" t="s">
        <v>4</v>
      </c>
      <c r="C24" s="70" t="str">
        <f>призеры!C36</f>
        <v>ФЕДИВ Степан Васильевич</v>
      </c>
      <c r="D24" s="70" t="str">
        <f>призеры!D36</f>
        <v>23.05.01, КМС</v>
      </c>
      <c r="E24" s="70" t="str">
        <f>призеры!F36</f>
        <v>ХМАО-Югра, г.Радужный</v>
      </c>
      <c r="F24" s="73">
        <f>[7]пр.взв!$AH$7</f>
        <v>10</v>
      </c>
      <c r="G24" s="73"/>
      <c r="H24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В.Пышма, Екатеринбург "Локомотив", Екатеринбург ДЮЦ "Юность", Ревда СК "Самбист", СШ по самбо и дзюдо, , , , , , </v>
      </c>
    </row>
    <row r="25" spans="1:10" ht="24" customHeight="1">
      <c r="A25" s="69">
        <v>68</v>
      </c>
      <c r="B25" s="119" t="s">
        <v>5</v>
      </c>
      <c r="C25" s="70" t="str">
        <f>призеры!C37</f>
        <v>ПЕТКОВ Николай Николаевич</v>
      </c>
      <c r="D25" s="70" t="str">
        <f>призеры!D37</f>
        <v>25.08.01, КМС</v>
      </c>
      <c r="E25" s="70" t="str">
        <f>призеры!F37</f>
        <v>ХМАО-Югра, г.Радужный</v>
      </c>
      <c r="F25" s="73">
        <f>[7]пр.взв!$AH$7</f>
        <v>10</v>
      </c>
      <c r="G25" s="73"/>
      <c r="H25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В.Пышма, Екатеринбург "Локомотив", Екатеринбург ДЮЦ "Юность", Ревда СК "Самбист", СШ по самбо и дзюдо, , , , , , </v>
      </c>
    </row>
    <row r="26" spans="1:10" ht="24" customHeight="1">
      <c r="A26" s="69">
        <v>68</v>
      </c>
      <c r="B26" s="119" t="s">
        <v>6</v>
      </c>
      <c r="C26" s="70" t="str">
        <f>призеры!C38</f>
        <v>Саргсян Варужан Ростомович</v>
      </c>
      <c r="D26" s="70" t="str">
        <f>призеры!D38</f>
        <v>03.03.2002, 1р</v>
      </c>
      <c r="E26" s="70" t="str">
        <f>призеры!F38</f>
        <v>Свердловская, Верхняя Пышма, ДЮСШ</v>
      </c>
      <c r="F26" s="73">
        <f>[7]пр.взв!$AH$7</f>
        <v>10</v>
      </c>
      <c r="G26" s="73"/>
      <c r="H26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В.Пышма, Екатеринбург "Локомотив", Екатеринбург ДЮЦ "Юность", Ревда СК "Самбист", СШ по самбо и дзюдо, , , , , , </v>
      </c>
    </row>
    <row r="27" spans="1:10" ht="24" customHeight="1">
      <c r="A27" s="69">
        <v>68</v>
      </c>
      <c r="B27" s="119" t="s">
        <v>6</v>
      </c>
      <c r="C27" s="70" t="str">
        <f>призеры!C39</f>
        <v>Николаев Михаил Алексеевич</v>
      </c>
      <c r="D27" s="70" t="str">
        <f>призеры!D39</f>
        <v>17.04.2003, КМС</v>
      </c>
      <c r="E27" s="70" t="str">
        <f>призеры!F39</f>
        <v>Свердловская, Екатеринбург, СШ</v>
      </c>
      <c r="F27" s="73">
        <f>[7]пр.взв!$AH$7</f>
        <v>10</v>
      </c>
      <c r="G27" s="73"/>
      <c r="H27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В.Пышма, Екатеринбург "Локомотив", Екатеринбург ДЮЦ "Юность", Ревда СК "Самбист", СШ по самбо и дзюдо, , , , , , </v>
      </c>
      <c r="J27" s="38" t="s">
        <v>45</v>
      </c>
    </row>
    <row r="28" spans="1:10" ht="24" customHeight="1">
      <c r="A28" s="69">
        <v>74</v>
      </c>
      <c r="B28" s="120" t="s">
        <v>4</v>
      </c>
      <c r="C28" s="118" t="str">
        <f>призеры!C43</f>
        <v>КОБЕЛЕВ Александр Вячеславович</v>
      </c>
      <c r="D28" s="118" t="str">
        <f>призеры!D43</f>
        <v>23.08.01, КМС</v>
      </c>
      <c r="E28" s="118" t="str">
        <f>призеры!F43</f>
        <v>ХМАО-Югра, г.Нижневартовск</v>
      </c>
      <c r="F28" s="73">
        <f>[8]пр.взв!$AH$7</f>
        <v>11</v>
      </c>
      <c r="G28" s="118"/>
      <c r="H28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В.Пышма, Екатеринбург  ДЮЦ "Юность", Екатеринбург "Локомотив", Нижний Тагил, СШ по самбо и дзюдо, , , , , , </v>
      </c>
    </row>
    <row r="29" spans="1:10" ht="24" customHeight="1">
      <c r="A29" s="69">
        <v>74</v>
      </c>
      <c r="B29" s="120" t="s">
        <v>5</v>
      </c>
      <c r="C29" s="118" t="str">
        <f>призеры!C44</f>
        <v>Стадухин Илья Александрович</v>
      </c>
      <c r="D29" s="118" t="str">
        <f>призеры!D44</f>
        <v>15.10.2001, КМС</v>
      </c>
      <c r="E29" s="118" t="str">
        <f>призеры!F44</f>
        <v>Курганская, Курган, СШОР№1</v>
      </c>
      <c r="F29" s="73">
        <f>[8]пр.взв!$AH$7</f>
        <v>11</v>
      </c>
      <c r="G29" s="118"/>
      <c r="H29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В.Пышма, Екатеринбург  ДЮЦ "Юность", Екатеринбург "Локомотив", Нижний Тагил, СШ по самбо и дзюдо, , , , , , </v>
      </c>
    </row>
    <row r="30" spans="1:10" ht="24" customHeight="1">
      <c r="A30" s="69">
        <v>74</v>
      </c>
      <c r="B30" s="120" t="s">
        <v>6</v>
      </c>
      <c r="C30" s="118" t="str">
        <f>призеры!C45</f>
        <v>Кисилев Денис Дмитриевич</v>
      </c>
      <c r="D30" s="118" t="str">
        <f>призеры!D45</f>
        <v>08.05.2003, 1р</v>
      </c>
      <c r="E30" s="118" t="str">
        <f>призеры!F45</f>
        <v>Свердловская, Ирбит</v>
      </c>
      <c r="F30" s="73">
        <f>[8]пр.взв!$AH$7</f>
        <v>11</v>
      </c>
      <c r="G30" s="118"/>
      <c r="H30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В.Пышма, Екатеринбург  ДЮЦ "Юность", Екатеринбург "Локомотив", Нижний Тагил, СШ по самбо и дзюдо, , , , , , </v>
      </c>
    </row>
    <row r="31" spans="1:10" ht="24" customHeight="1">
      <c r="A31" s="69">
        <v>74</v>
      </c>
      <c r="B31" s="120" t="s">
        <v>6</v>
      </c>
      <c r="C31" s="118" t="str">
        <f>призеры!C46</f>
        <v>Колесников Дмитрий Сергеевич</v>
      </c>
      <c r="D31" s="118" t="str">
        <f>призеры!D46</f>
        <v>10.04.2001, КМС</v>
      </c>
      <c r="E31" s="118" t="str">
        <f>призеры!F46</f>
        <v>Свердловская, Нижний Тагил, СШ</v>
      </c>
      <c r="F31" s="73">
        <f>[8]пр.взв!$AH$7</f>
        <v>11</v>
      </c>
      <c r="G31" s="118"/>
      <c r="H31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В.Пышма, Екатеринбург  ДЮЦ "Юность", Екатеринбург "Локомотив", Нижний Тагил, СШ по самбо и дзюдо, , , , , , </v>
      </c>
    </row>
    <row r="32" spans="1:10" ht="24" customHeight="1">
      <c r="A32" s="69">
        <v>82</v>
      </c>
      <c r="B32" s="120" t="s">
        <v>4</v>
      </c>
      <c r="C32" s="118" t="str">
        <f>призеры!C50</f>
        <v>Луканин Иван Сергеевич</v>
      </c>
      <c r="D32" s="118" t="str">
        <f>призеры!D50</f>
        <v>30.04.2002, КМС</v>
      </c>
      <c r="E32" s="118" t="str">
        <f>призеры!F50</f>
        <v>Свердловская, Екатеринбург, СШ</v>
      </c>
      <c r="F32" s="73">
        <f>[9]пр.взв!$AH$7</f>
        <v>11</v>
      </c>
      <c r="G32" s="73"/>
      <c r="H32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Качканар, Нижний Тагил, Свердловская, Сухой Лог, СШ по самбо и дзюдо, , , , , , </v>
      </c>
    </row>
    <row r="33" spans="1:8" ht="24" customHeight="1">
      <c r="A33" s="69">
        <v>82</v>
      </c>
      <c r="B33" s="120" t="s">
        <v>5</v>
      </c>
      <c r="C33" s="118" t="str">
        <f>призеры!C51</f>
        <v>Билалов Шамиль Маратович</v>
      </c>
      <c r="D33" s="118" t="str">
        <f>призеры!D51</f>
        <v>29.09.2001, 1р</v>
      </c>
      <c r="E33" s="118" t="str">
        <f>призеры!F51</f>
        <v>Свердловская, Верхняя Пышма, УОР</v>
      </c>
      <c r="F33" s="73">
        <f>[9]пр.взв!$AH$7</f>
        <v>11</v>
      </c>
      <c r="G33" s="73"/>
      <c r="H33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Качканар, Нижний Тагил, Свердловская, Сухой Лог, СШ по самбо и дзюдо, , , , , , </v>
      </c>
    </row>
    <row r="34" spans="1:8" ht="24" customHeight="1">
      <c r="A34" s="69">
        <v>82</v>
      </c>
      <c r="B34" s="120" t="s">
        <v>6</v>
      </c>
      <c r="C34" s="118" t="str">
        <f>призеры!C52</f>
        <v>Корюкин Кирилл Максимович</v>
      </c>
      <c r="D34" s="118" t="str">
        <f>призеры!D52</f>
        <v>05.12.2002, КМС</v>
      </c>
      <c r="E34" s="118" t="str">
        <f>призеры!F52</f>
        <v>Курганская, Курган, ДЮСШ №5</v>
      </c>
      <c r="F34" s="73">
        <f>[9]пр.взв!$AH$7</f>
        <v>11</v>
      </c>
      <c r="G34" s="73"/>
      <c r="H34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Качканар, Нижний Тагил, Свердловская, Сухой Лог, СШ по самбо и дзюдо, , , , , , </v>
      </c>
    </row>
    <row r="35" spans="1:8" ht="24" customHeight="1">
      <c r="A35" s="69">
        <v>82</v>
      </c>
      <c r="B35" s="120" t="s">
        <v>6</v>
      </c>
      <c r="C35" s="118" t="str">
        <f>призеры!C53</f>
        <v>Ядрышников Кирилл Эдуардович</v>
      </c>
      <c r="D35" s="118" t="str">
        <f>призеры!D53</f>
        <v>13.02.2001, КМС</v>
      </c>
      <c r="E35" s="118" t="str">
        <f>призеры!F53</f>
        <v>Свердловская, Верхняя Пышма, УОР</v>
      </c>
      <c r="F35" s="73">
        <f>[9]пр.взв!$AH$7</f>
        <v>11</v>
      </c>
      <c r="G35" s="73"/>
      <c r="H35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Качканар, Нижний Тагил, Свердловская, Сухой Лог, СШ по самбо и дзюдо, , , , , , </v>
      </c>
    </row>
    <row r="36" spans="1:8" ht="24" customHeight="1">
      <c r="A36" s="69">
        <v>90</v>
      </c>
      <c r="B36" s="120" t="s">
        <v>4</v>
      </c>
      <c r="C36" s="118" t="str">
        <f>призеры!C57</f>
        <v>Шонематов Далер Тимурович</v>
      </c>
      <c r="D36" s="118" t="str">
        <f>призеры!D57</f>
        <v>24.03.2001, 1р</v>
      </c>
      <c r="E36" s="118" t="str">
        <f>призеры!F57</f>
        <v>Свердловская, Екатеринбург, СШ</v>
      </c>
      <c r="F36" s="73">
        <f>[10]пр.взв!$AH$7</f>
        <v>8</v>
      </c>
      <c r="G36" s="118"/>
      <c r="H36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Нижний Тагил, Серов, СШ по самбо и дзюдо, , , , , , , , </v>
      </c>
    </row>
    <row r="37" spans="1:8" ht="24" customHeight="1">
      <c r="A37" s="69">
        <v>90</v>
      </c>
      <c r="B37" s="120" t="s">
        <v>5</v>
      </c>
      <c r="C37" s="118" t="str">
        <f>призеры!C58</f>
        <v>Вахрушев Владимир Иванович</v>
      </c>
      <c r="D37" s="118" t="str">
        <f>призеры!D58</f>
        <v>01.05.2002, 1р</v>
      </c>
      <c r="E37" s="118" t="str">
        <f>призеры!F58</f>
        <v>Свердловская, Екатеринбург, СШ</v>
      </c>
      <c r="F37" s="73">
        <f>[10]пр.взв!$AH$7</f>
        <v>8</v>
      </c>
      <c r="G37" s="118"/>
      <c r="H37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Нижний Тагил, Серов, СШ по самбо и дзюдо, , , , , , , , </v>
      </c>
    </row>
    <row r="38" spans="1:8" ht="24" customHeight="1">
      <c r="A38" s="69">
        <v>90</v>
      </c>
      <c r="B38" s="120" t="s">
        <v>6</v>
      </c>
      <c r="C38" s="118" t="str">
        <f>призеры!C59</f>
        <v>Ласкин Сергей Александрович</v>
      </c>
      <c r="D38" s="118" t="str">
        <f>призеры!D59</f>
        <v>25.03.2001, 1р</v>
      </c>
      <c r="E38" s="118" t="str">
        <f>призеры!F59</f>
        <v>Свердловская, Ачит</v>
      </c>
      <c r="F38" s="73">
        <f>[10]пр.взв!$AH$7</f>
        <v>8</v>
      </c>
      <c r="G38" s="118"/>
      <c r="H38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Нижний Тагил, Серов, СШ по самбо и дзюдо, , , , , , , , </v>
      </c>
    </row>
    <row r="39" spans="1:8" ht="24" customHeight="1">
      <c r="A39" s="69">
        <v>90</v>
      </c>
      <c r="B39" s="120" t="s">
        <v>6</v>
      </c>
      <c r="C39" s="118" t="str">
        <f>призеры!C60</f>
        <v>УРУСОВ Мирлан Муратович</v>
      </c>
      <c r="D39" s="118" t="str">
        <f>призеры!D60</f>
        <v>08.09.2001, 1р</v>
      </c>
      <c r="E39" s="118" t="str">
        <f>призеры!F60</f>
        <v>Свердловская, Екатеринбург, СШ</v>
      </c>
      <c r="F39" s="73">
        <f>[10]пр.взв!$AH$7</f>
        <v>8</v>
      </c>
      <c r="G39" s="118"/>
      <c r="H39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Нижний Тагил, Серов, СШ по самбо и дзюдо, , , , , , , , </v>
      </c>
    </row>
    <row r="40" spans="1:8" ht="24" customHeight="1">
      <c r="A40" s="69">
        <v>100</v>
      </c>
      <c r="B40" s="120" t="s">
        <v>4</v>
      </c>
      <c r="C40" s="44" t="str">
        <f>призеры!C64</f>
        <v>Зорин Никита Васильевич</v>
      </c>
      <c r="D40" s="44" t="str">
        <f>призеры!D64</f>
        <v>14.02.2003, КМС</v>
      </c>
      <c r="E40" s="44" t="str">
        <f>призеры!F64</f>
        <v>Свердловская, Екатеринбург, СШ</v>
      </c>
      <c r="F40" s="73">
        <f>[11]пр.взв!$AH$7</f>
        <v>1</v>
      </c>
      <c r="G40" s="73"/>
      <c r="H40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В.Пышма, , , , , , , , , , </v>
      </c>
    </row>
    <row r="41" spans="1:8" ht="24" customHeight="1">
      <c r="A41" s="69">
        <v>100</v>
      </c>
      <c r="B41" s="120" t="s">
        <v>5</v>
      </c>
      <c r="C41" s="44" t="str">
        <f>призеры!C65</f>
        <v>СЕМИЛЕТОВ Александр Алексеевич</v>
      </c>
      <c r="D41" s="44" t="str">
        <f>призеры!D65</f>
        <v>07.03.2001, 1р</v>
      </c>
      <c r="E41" s="44" t="str">
        <f>призеры!F65</f>
        <v>Свердловская, Сухой Лог, ДЮСШ</v>
      </c>
      <c r="F41" s="73">
        <f>[11]пр.взв!$AH$7</f>
        <v>1</v>
      </c>
      <c r="G41" s="73"/>
      <c r="H41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В.Пышма, , , , , , , , , , </v>
      </c>
    </row>
    <row r="42" spans="1:8" ht="24" customHeight="1">
      <c r="A42" s="69">
        <v>100</v>
      </c>
      <c r="B42" s="120" t="s">
        <v>6</v>
      </c>
      <c r="C42" s="44" t="str">
        <f>призеры!C66</f>
        <v>Лобастов Артём Викторович</v>
      </c>
      <c r="D42" s="44" t="str">
        <f>призеры!D66</f>
        <v>29.07.2001, 1р</v>
      </c>
      <c r="E42" s="44" t="str">
        <f>призеры!F66</f>
        <v>Челябинская, Челябинск</v>
      </c>
      <c r="F42" s="73">
        <f>[11]пр.взв!$AH$7</f>
        <v>1</v>
      </c>
      <c r="G42" s="73"/>
      <c r="H42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В.Пышма, , , , , , , , , , </v>
      </c>
    </row>
    <row r="43" spans="1:8" ht="24" customHeight="1">
      <c r="A43" s="69">
        <v>100</v>
      </c>
      <c r="B43" s="120" t="s">
        <v>6</v>
      </c>
      <c r="C43" s="44" t="str">
        <f>призеры!C67</f>
        <v>Фатхулин Даниил Рустамович</v>
      </c>
      <c r="D43" s="44" t="str">
        <f>призеры!D67</f>
        <v>06.08.2001, 1р</v>
      </c>
      <c r="E43" s="44" t="str">
        <f>призеры!F67</f>
        <v>Тюменская, Тюмень</v>
      </c>
      <c r="F43" s="73">
        <f>[11]пр.взв!$AH$7</f>
        <v>1</v>
      </c>
      <c r="G43" s="73"/>
      <c r="H43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В.Пышма, , , , , , , , , , </v>
      </c>
    </row>
    <row r="44" spans="1:8" ht="24" customHeight="1">
      <c r="A44" s="76" t="s">
        <v>32</v>
      </c>
      <c r="B44" s="120" t="s">
        <v>4</v>
      </c>
      <c r="C44" s="44" t="str">
        <f>призеры!C71</f>
        <v>КУКЛИНСКИЙ Григорий Максимович</v>
      </c>
      <c r="D44" s="44" t="str">
        <f>призеры!D71</f>
        <v>18.05.2001, КМС</v>
      </c>
      <c r="E44" s="44" t="str">
        <f>призеры!F71</f>
        <v>Свердловская, Екатеринбург, СШ</v>
      </c>
      <c r="F44" s="73">
        <f>[12]пр.взв!$AH$7</f>
        <v>5</v>
      </c>
      <c r="G44" s="73"/>
      <c r="H44" s="72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В.Пышма, Екатеринбург  ДЮЦ "Юность", Нижний Тагил СШ "Тагилстрой", Свердловская, , , , , , , </v>
      </c>
    </row>
    <row r="45" spans="1:8" ht="24" customHeight="1">
      <c r="A45" s="76" t="s">
        <v>32</v>
      </c>
      <c r="B45" s="120" t="s">
        <v>5</v>
      </c>
      <c r="C45" s="44" t="str">
        <f>призеры!C72</f>
        <v>Панфилов Семен Михайлович</v>
      </c>
      <c r="D45" s="44" t="str">
        <f>призеры!D72</f>
        <v>28.11.2001, КМС</v>
      </c>
      <c r="E45" s="44" t="str">
        <f>призеры!F72</f>
        <v>Свердловская, Нижний Тагил, СШ</v>
      </c>
      <c r="F45" s="73">
        <f>[12]пр.взв!$AH$7</f>
        <v>5</v>
      </c>
      <c r="G45" s="73"/>
      <c r="H45" s="72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В.Пышма, Екатеринбург  ДЮЦ "Юность", Нижний Тагил СШ "Тагилстрой", Свердловская, , , , , , , </v>
      </c>
    </row>
    <row r="46" spans="1:8" ht="24" customHeight="1">
      <c r="A46" s="76" t="s">
        <v>32</v>
      </c>
      <c r="B46" s="120" t="s">
        <v>6</v>
      </c>
      <c r="C46" s="44" t="str">
        <f>призеры!C73</f>
        <v>Рубан Марк Андреевич</v>
      </c>
      <c r="D46" s="44" t="str">
        <f>призеры!D73</f>
        <v>20.11.2002, 1р</v>
      </c>
      <c r="E46" s="44" t="str">
        <f>призеры!F73</f>
        <v>Свердловская, Екатеринбург, ДЮСШ</v>
      </c>
      <c r="F46" s="73">
        <f>[12]пр.взв!$AH$7</f>
        <v>5</v>
      </c>
      <c r="G46" s="73"/>
      <c r="H46" s="72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В.Пышма, Екатеринбург  ДЮЦ "Юность", Нижний Тагил СШ "Тагилстрой", Свердловская, , , , , , , </v>
      </c>
    </row>
    <row r="47" spans="1:8" ht="24" customHeight="1" thickBot="1">
      <c r="A47" s="77" t="s">
        <v>32</v>
      </c>
      <c r="B47" s="121" t="s">
        <v>6</v>
      </c>
      <c r="C47" s="48" t="str">
        <f>призеры!C74</f>
        <v>Акназаров Динислам Джамшедович</v>
      </c>
      <c r="D47" s="48" t="str">
        <f>призеры!D74</f>
        <v>24.08.2001, 1р</v>
      </c>
      <c r="E47" s="48" t="str">
        <f>призеры!F74</f>
        <v>Свердловская, Екатеринбург, СШ</v>
      </c>
      <c r="F47" s="75">
        <f>[12]пр.взв!$AH$7</f>
        <v>5</v>
      </c>
      <c r="G47" s="75"/>
      <c r="H47" s="74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В.Пышма, Екатеринбург  ДЮЦ "Юность", Нижний Тагил СШ "Тагилстрой", Свердловская, , , , , , , </v>
      </c>
    </row>
    <row r="48" spans="1:8" ht="13.5" customHeight="1">
      <c r="A48" s="200" t="s">
        <v>33</v>
      </c>
      <c r="B48" s="201"/>
      <c r="C48" s="201"/>
      <c r="D48" s="201"/>
      <c r="E48" s="201"/>
      <c r="F48" s="201"/>
      <c r="G48" s="201"/>
      <c r="H48" s="202"/>
    </row>
    <row r="49" spans="1:8">
      <c r="A49" s="203"/>
      <c r="B49" s="204"/>
      <c r="C49" s="204"/>
      <c r="D49" s="204"/>
      <c r="E49" s="204"/>
      <c r="F49" s="204"/>
      <c r="G49" s="204"/>
      <c r="H49" s="205"/>
    </row>
    <row r="50" spans="1:8" hidden="1">
      <c r="A50" s="173">
        <v>52</v>
      </c>
      <c r="B50" s="174" t="s">
        <v>4</v>
      </c>
      <c r="C50" s="175" t="s">
        <v>34</v>
      </c>
      <c r="D50" s="177" t="s">
        <v>35</v>
      </c>
      <c r="E50" s="179" t="s">
        <v>36</v>
      </c>
      <c r="F50" s="181" t="s">
        <v>37</v>
      </c>
      <c r="G50" s="177">
        <v>4</v>
      </c>
      <c r="H50" s="183" t="s">
        <v>38</v>
      </c>
    </row>
    <row r="51" spans="1:8" ht="13.8" hidden="1" thickBot="1">
      <c r="A51" s="160"/>
      <c r="B51" s="162"/>
      <c r="C51" s="176"/>
      <c r="D51" s="178"/>
      <c r="E51" s="180"/>
      <c r="F51" s="182"/>
      <c r="G51" s="182"/>
      <c r="H51" s="172"/>
    </row>
    <row r="52" spans="1:8" hidden="1">
      <c r="A52" s="173">
        <v>57</v>
      </c>
      <c r="B52" s="174" t="s">
        <v>4</v>
      </c>
      <c r="C52" s="196" t="s">
        <v>39</v>
      </c>
      <c r="D52" s="197" t="s">
        <v>40</v>
      </c>
      <c r="E52" s="198" t="s">
        <v>41</v>
      </c>
      <c r="F52" s="199" t="s">
        <v>42</v>
      </c>
      <c r="G52" s="199" t="s">
        <v>31</v>
      </c>
      <c r="H52" s="183" t="s">
        <v>43</v>
      </c>
    </row>
    <row r="53" spans="1:8" ht="13.8" hidden="1" thickBot="1">
      <c r="A53" s="160"/>
      <c r="B53" s="162"/>
      <c r="C53" s="164"/>
      <c r="D53" s="166"/>
      <c r="E53" s="168"/>
      <c r="F53" s="170"/>
      <c r="G53" s="170"/>
      <c r="H53" s="172"/>
    </row>
    <row r="54" spans="1:8" hidden="1">
      <c r="A54" s="173">
        <v>62</v>
      </c>
      <c r="B54" s="174" t="s">
        <v>4</v>
      </c>
      <c r="C54" s="175" t="s">
        <v>34</v>
      </c>
      <c r="D54" s="177" t="s">
        <v>35</v>
      </c>
      <c r="E54" s="179" t="s">
        <v>36</v>
      </c>
      <c r="F54" s="181" t="s">
        <v>37</v>
      </c>
      <c r="G54" s="177">
        <v>4</v>
      </c>
      <c r="H54" s="183" t="s">
        <v>38</v>
      </c>
    </row>
    <row r="55" spans="1:8" ht="13.8" hidden="1" thickBot="1">
      <c r="A55" s="160"/>
      <c r="B55" s="162"/>
      <c r="C55" s="176"/>
      <c r="D55" s="178"/>
      <c r="E55" s="180"/>
      <c r="F55" s="182"/>
      <c r="G55" s="182"/>
      <c r="H55" s="172"/>
    </row>
    <row r="56" spans="1:8" hidden="1">
      <c r="A56" s="159">
        <v>68</v>
      </c>
      <c r="B56" s="161" t="s">
        <v>4</v>
      </c>
      <c r="C56" s="163"/>
      <c r="D56" s="165"/>
      <c r="E56" s="167"/>
      <c r="F56" s="169"/>
      <c r="G56" s="169"/>
      <c r="H56" s="171" t="s">
        <v>44</v>
      </c>
    </row>
    <row r="57" spans="1:8" ht="13.8" hidden="1" thickBot="1">
      <c r="A57" s="160"/>
      <c r="B57" s="162"/>
      <c r="C57" s="164"/>
      <c r="D57" s="166"/>
      <c r="E57" s="168"/>
      <c r="F57" s="170"/>
      <c r="G57" s="170"/>
      <c r="H57" s="172"/>
    </row>
    <row r="58" spans="1:8" hidden="1">
      <c r="A58" s="173">
        <v>74</v>
      </c>
      <c r="B58" s="174" t="s">
        <v>4</v>
      </c>
      <c r="C58" s="175" t="s">
        <v>34</v>
      </c>
      <c r="D58" s="177" t="s">
        <v>35</v>
      </c>
      <c r="E58" s="179" t="s">
        <v>36</v>
      </c>
      <c r="F58" s="181" t="s">
        <v>37</v>
      </c>
      <c r="G58" s="177">
        <v>4</v>
      </c>
      <c r="H58" s="183" t="s">
        <v>38</v>
      </c>
    </row>
    <row r="59" spans="1:8" ht="13.8" hidden="1" thickBot="1">
      <c r="A59" s="160"/>
      <c r="B59" s="162"/>
      <c r="C59" s="176"/>
      <c r="D59" s="178"/>
      <c r="E59" s="180"/>
      <c r="F59" s="182"/>
      <c r="G59" s="182"/>
      <c r="H59" s="172"/>
    </row>
    <row r="60" spans="1:8" hidden="1">
      <c r="A60" s="159">
        <v>82</v>
      </c>
      <c r="B60" s="161" t="s">
        <v>4</v>
      </c>
      <c r="C60" s="163"/>
      <c r="D60" s="165"/>
      <c r="E60" s="167"/>
      <c r="F60" s="169"/>
      <c r="G60" s="169"/>
      <c r="H60" s="171" t="s">
        <v>44</v>
      </c>
    </row>
    <row r="61" spans="1:8" ht="13.8" hidden="1" thickBot="1">
      <c r="A61" s="160"/>
      <c r="B61" s="162"/>
      <c r="C61" s="164"/>
      <c r="D61" s="166"/>
      <c r="E61" s="168"/>
      <c r="F61" s="170"/>
      <c r="G61" s="170"/>
      <c r="H61" s="172"/>
    </row>
    <row r="62" spans="1:8" hidden="1">
      <c r="A62" s="173">
        <v>90</v>
      </c>
      <c r="B62" s="174" t="s">
        <v>4</v>
      </c>
      <c r="C62" s="175" t="s">
        <v>34</v>
      </c>
      <c r="D62" s="177" t="s">
        <v>35</v>
      </c>
      <c r="E62" s="179" t="s">
        <v>36</v>
      </c>
      <c r="F62" s="181" t="s">
        <v>37</v>
      </c>
      <c r="G62" s="177">
        <v>4</v>
      </c>
      <c r="H62" s="183" t="s">
        <v>38</v>
      </c>
    </row>
    <row r="63" spans="1:8" ht="13.8" hidden="1" thickBot="1">
      <c r="A63" s="160"/>
      <c r="B63" s="162"/>
      <c r="C63" s="176"/>
      <c r="D63" s="178"/>
      <c r="E63" s="180"/>
      <c r="F63" s="182"/>
      <c r="G63" s="182"/>
      <c r="H63" s="172"/>
    </row>
    <row r="64" spans="1:8" hidden="1">
      <c r="A64" s="159">
        <v>100</v>
      </c>
      <c r="B64" s="161" t="s">
        <v>4</v>
      </c>
      <c r="C64" s="163"/>
      <c r="D64" s="165"/>
      <c r="E64" s="167"/>
      <c r="F64" s="169"/>
      <c r="G64" s="169"/>
      <c r="H64" s="171" t="s">
        <v>44</v>
      </c>
    </row>
    <row r="65" spans="1:8" ht="13.8" hidden="1" thickBot="1">
      <c r="A65" s="160"/>
      <c r="B65" s="162"/>
      <c r="C65" s="164"/>
      <c r="D65" s="166"/>
      <c r="E65" s="168"/>
      <c r="F65" s="170"/>
      <c r="G65" s="170"/>
      <c r="H65" s="172"/>
    </row>
    <row r="66" spans="1:8" hidden="1">
      <c r="A66" s="159" t="s">
        <v>32</v>
      </c>
      <c r="B66" s="161" t="s">
        <v>4</v>
      </c>
      <c r="C66" s="163"/>
      <c r="D66" s="165"/>
      <c r="E66" s="167"/>
      <c r="F66" s="169"/>
      <c r="G66" s="169"/>
      <c r="H66" s="171" t="s">
        <v>44</v>
      </c>
    </row>
    <row r="67" spans="1:8" ht="13.8" hidden="1" thickBot="1">
      <c r="A67" s="160"/>
      <c r="B67" s="162"/>
      <c r="C67" s="164"/>
      <c r="D67" s="166"/>
      <c r="E67" s="168"/>
      <c r="F67" s="170"/>
      <c r="G67" s="170"/>
      <c r="H67" s="172"/>
    </row>
    <row r="68" spans="1:8" ht="15.6">
      <c r="B68" s="12"/>
      <c r="C68" s="3"/>
      <c r="D68" s="4"/>
      <c r="E68" s="5"/>
      <c r="F68" s="31"/>
      <c r="G68" s="31"/>
      <c r="H68" s="3"/>
    </row>
    <row r="69" spans="1:8" ht="15.6">
      <c r="B69" s="32" t="str">
        <f>призеры!B79</f>
        <v>2</v>
      </c>
      <c r="C69" s="33"/>
      <c r="D69" s="33"/>
      <c r="E69" s="33"/>
      <c r="F69" s="158" t="str">
        <f>призеры!F79</f>
        <v>Тюменская, Тюмень</v>
      </c>
      <c r="G69" s="158"/>
      <c r="H69" s="34" t="str">
        <f>призеры!F80</f>
        <v>Свердловская, Екатеринбург, СШ</v>
      </c>
    </row>
    <row r="70" spans="1:8" ht="15.6">
      <c r="B70" s="35"/>
      <c r="C70" s="36"/>
      <c r="D70" s="36"/>
      <c r="E70" s="36"/>
      <c r="F70" s="158"/>
      <c r="G70" s="158"/>
      <c r="H70" s="36"/>
    </row>
    <row r="71" spans="1:8" ht="15.6">
      <c r="B71" s="35" t="str">
        <f>призеры!B81</f>
        <v>3</v>
      </c>
      <c r="C71" s="36"/>
      <c r="D71" s="36"/>
      <c r="E71" s="36"/>
      <c r="F71" s="158" t="str">
        <f>призеры!F81</f>
        <v>Свердловская, Екатеринбург, СШ</v>
      </c>
      <c r="G71" s="158"/>
      <c r="H71" s="37" t="str">
        <f>призеры!F82</f>
        <v>Свердловская, Екатеринбург, СШ</v>
      </c>
    </row>
  </sheetData>
  <mergeCells count="89"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призеры</vt:lpstr>
      <vt:lpstr>ФИН</vt:lpstr>
      <vt:lpstr>мс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Матвеев Сергей Влади</cp:lastModifiedBy>
  <cp:lastPrinted>2018-12-15T05:13:38Z</cp:lastPrinted>
  <dcterms:created xsi:type="dcterms:W3CDTF">1996-10-08T23:32:33Z</dcterms:created>
  <dcterms:modified xsi:type="dcterms:W3CDTF">2018-12-15T05:16:48Z</dcterms:modified>
</cp:coreProperties>
</file>