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6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'на россию'!$A$1:$I$63</definedName>
    <definedName name="_xlnm.Print_Area" localSheetId="5">призеры!$A$1:$I$50</definedName>
    <definedName name="_xlnm.Print_Area" localSheetId="2">ФИН!$A$1:$I$47</definedName>
  </definedNames>
  <calcPr calcId="145621"/>
</workbook>
</file>

<file path=xl/calcChain.xml><?xml version="1.0" encoding="utf-8"?>
<calcChain xmlns="http://schemas.openxmlformats.org/spreadsheetml/2006/main">
  <c r="E43" i="23" l="1"/>
  <c r="F43" i="23"/>
  <c r="G43" i="23"/>
  <c r="H43" i="23"/>
  <c r="D43" i="23"/>
  <c r="C43" i="23"/>
  <c r="H45" i="3"/>
  <c r="F45" i="3"/>
  <c r="E45" i="3"/>
  <c r="D45" i="3"/>
  <c r="C45" i="3"/>
  <c r="F63" i="23"/>
  <c r="F62" i="23"/>
  <c r="F61" i="23"/>
  <c r="B62" i="23"/>
  <c r="B60" i="23"/>
  <c r="F50" i="3"/>
  <c r="F49" i="3"/>
  <c r="F48" i="3"/>
  <c r="B49" i="3"/>
  <c r="B47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G36" i="23" l="1"/>
  <c r="H36" i="23"/>
  <c r="G37" i="23"/>
  <c r="H37" i="23"/>
  <c r="D36" i="23"/>
  <c r="E36" i="23"/>
  <c r="F36" i="23"/>
  <c r="D37" i="23"/>
  <c r="E37" i="23"/>
  <c r="F37" i="23"/>
  <c r="C37" i="23"/>
  <c r="C36" i="23"/>
  <c r="D37" i="3"/>
  <c r="E37" i="3"/>
  <c r="F37" i="3"/>
  <c r="G37" i="3"/>
  <c r="H37" i="3"/>
  <c r="D36" i="3"/>
  <c r="E36" i="3"/>
  <c r="F36" i="3"/>
  <c r="G36" i="3"/>
  <c r="H36" i="3"/>
  <c r="C37" i="3"/>
  <c r="C36" i="3"/>
  <c r="H45" i="23" l="1"/>
  <c r="G45" i="23"/>
  <c r="F45" i="23"/>
  <c r="E45" i="23"/>
  <c r="D45" i="23"/>
  <c r="C45" i="23"/>
  <c r="H44" i="23"/>
  <c r="G44" i="23"/>
  <c r="F44" i="23"/>
  <c r="E44" i="23"/>
  <c r="D44" i="23"/>
  <c r="C44" i="23"/>
  <c r="H42" i="23"/>
  <c r="G42" i="23"/>
  <c r="F42" i="23"/>
  <c r="E42" i="23"/>
  <c r="D42" i="23"/>
  <c r="C42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5" i="23"/>
  <c r="G35" i="23"/>
  <c r="F35" i="23"/>
  <c r="E35" i="23"/>
  <c r="D35" i="23"/>
  <c r="C35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8" i="23"/>
  <c r="G28" i="23"/>
  <c r="F28" i="23"/>
  <c r="E28" i="23"/>
  <c r="D28" i="23"/>
  <c r="C28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D23" i="23"/>
  <c r="C23" i="23"/>
  <c r="H22" i="23"/>
  <c r="G22" i="23"/>
  <c r="F22" i="23"/>
  <c r="D22" i="23"/>
  <c r="C22" i="23"/>
  <c r="H21" i="23"/>
  <c r="G21" i="23"/>
  <c r="F21" i="23"/>
  <c r="D21" i="23"/>
  <c r="C21" i="23"/>
  <c r="H20" i="23"/>
  <c r="G20" i="23"/>
  <c r="F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D15" i="23"/>
  <c r="C15" i="23"/>
  <c r="H14" i="23"/>
  <c r="G14" i="23"/>
  <c r="F14" i="23"/>
  <c r="E14" i="23"/>
  <c r="D14" i="23"/>
  <c r="C14" i="23"/>
  <c r="H13" i="23"/>
  <c r="G13" i="23"/>
  <c r="F13" i="23"/>
  <c r="D13" i="23"/>
  <c r="C13" i="23"/>
  <c r="H12" i="23"/>
  <c r="G12" i="23"/>
  <c r="F12" i="23"/>
  <c r="E12" i="23"/>
  <c r="D12" i="23"/>
  <c r="C12" i="23"/>
  <c r="F60" i="23" l="1"/>
  <c r="A4" i="23"/>
  <c r="A3" i="23"/>
  <c r="G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D23" i="3"/>
  <c r="C23" i="3"/>
  <c r="H22" i="3"/>
  <c r="G22" i="3"/>
  <c r="F22" i="3"/>
  <c r="D22" i="3"/>
  <c r="C22" i="3"/>
  <c r="H21" i="3"/>
  <c r="G21" i="3"/>
  <c r="F21" i="3"/>
  <c r="D21" i="3"/>
  <c r="C21" i="3"/>
  <c r="H20" i="3"/>
  <c r="G20" i="3"/>
  <c r="F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D15" i="3"/>
  <c r="C15" i="3"/>
  <c r="H14" i="3"/>
  <c r="G14" i="3"/>
  <c r="F14" i="3"/>
  <c r="E14" i="3"/>
  <c r="D14" i="3"/>
  <c r="C14" i="3"/>
  <c r="H13" i="3"/>
  <c r="G13" i="3"/>
  <c r="F13" i="3"/>
  <c r="D13" i="3"/>
  <c r="C13" i="3"/>
  <c r="H12" i="3"/>
  <c r="G12" i="3"/>
  <c r="F12" i="3"/>
  <c r="E12" i="3"/>
  <c r="D12" i="3"/>
  <c r="C12" i="3"/>
  <c r="A8" i="18" l="1"/>
  <c r="C38" i="18" l="1"/>
  <c r="D38" i="18"/>
  <c r="E38" i="18"/>
  <c r="F38" i="18"/>
  <c r="G38" i="18"/>
  <c r="H38" i="18"/>
  <c r="D37" i="18"/>
  <c r="E37" i="18"/>
  <c r="F37" i="18"/>
  <c r="G37" i="18"/>
  <c r="H37" i="18"/>
  <c r="C37" i="18"/>
  <c r="C35" i="18"/>
  <c r="D35" i="18"/>
  <c r="E35" i="18"/>
  <c r="F35" i="18"/>
  <c r="G35" i="18"/>
  <c r="H35" i="18"/>
  <c r="D34" i="18"/>
  <c r="E34" i="18"/>
  <c r="F34" i="18"/>
  <c r="G34" i="18"/>
  <c r="H34" i="18"/>
  <c r="C34" i="18"/>
  <c r="C32" i="18"/>
  <c r="D32" i="18"/>
  <c r="E32" i="18"/>
  <c r="F32" i="18"/>
  <c r="G32" i="18"/>
  <c r="H32" i="18"/>
  <c r="D31" i="18"/>
  <c r="E31" i="18"/>
  <c r="F31" i="18"/>
  <c r="G31" i="18"/>
  <c r="H31" i="18"/>
  <c r="C31" i="18"/>
  <c r="C29" i="18"/>
  <c r="D29" i="18"/>
  <c r="E29" i="18"/>
  <c r="F29" i="18"/>
  <c r="G29" i="18"/>
  <c r="H29" i="18"/>
  <c r="D28" i="18"/>
  <c r="E28" i="18"/>
  <c r="F28" i="18"/>
  <c r="G28" i="18"/>
  <c r="H28" i="18"/>
  <c r="C28" i="18"/>
  <c r="G23" i="18"/>
  <c r="G22" i="18"/>
  <c r="C26" i="18"/>
  <c r="D26" i="18"/>
  <c r="E26" i="18"/>
  <c r="F26" i="18"/>
  <c r="G26" i="18"/>
  <c r="H26" i="18"/>
  <c r="D25" i="18"/>
  <c r="E25" i="18"/>
  <c r="F25" i="18"/>
  <c r="G25" i="18"/>
  <c r="H25" i="18"/>
  <c r="C25" i="18"/>
  <c r="C20" i="18"/>
  <c r="D20" i="18"/>
  <c r="E20" i="18"/>
  <c r="F20" i="18"/>
  <c r="G20" i="18"/>
  <c r="H20" i="18"/>
  <c r="D19" i="18"/>
  <c r="E19" i="18"/>
  <c r="F19" i="18"/>
  <c r="G19" i="18"/>
  <c r="H19" i="18"/>
  <c r="C19" i="18"/>
  <c r="C17" i="18"/>
  <c r="D17" i="18"/>
  <c r="E17" i="18"/>
  <c r="F17" i="18"/>
  <c r="G17" i="18"/>
  <c r="H17" i="18"/>
  <c r="D16" i="18"/>
  <c r="E16" i="18"/>
  <c r="F16" i="18"/>
  <c r="G16" i="18"/>
  <c r="H16" i="18"/>
  <c r="C16" i="18"/>
  <c r="C14" i="18"/>
  <c r="D14" i="18"/>
  <c r="E14" i="18"/>
  <c r="F14" i="18"/>
  <c r="G14" i="18"/>
  <c r="H14" i="18"/>
  <c r="D13" i="18"/>
  <c r="E13" i="18"/>
  <c r="F13" i="18"/>
  <c r="G13" i="18"/>
  <c r="H13" i="18"/>
  <c r="D10" i="18"/>
  <c r="E10" i="18"/>
  <c r="F10" i="18"/>
  <c r="G10" i="18"/>
  <c r="H10" i="18"/>
  <c r="C10" i="18"/>
  <c r="C13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 l="1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19" i="17"/>
  <c r="D19" i="17"/>
  <c r="E19" i="17"/>
  <c r="F19" i="17"/>
  <c r="H19" i="17"/>
  <c r="C20" i="17"/>
  <c r="D20" i="17"/>
  <c r="E20" i="17"/>
  <c r="F20" i="17"/>
  <c r="H20" i="17"/>
  <c r="C21" i="17"/>
  <c r="D21" i="17"/>
  <c r="E21" i="17"/>
  <c r="F21" i="17"/>
  <c r="H21" i="17"/>
  <c r="D18" i="17"/>
  <c r="E18" i="17"/>
  <c r="F18" i="17"/>
  <c r="H18" i="17"/>
  <c r="C18" i="17"/>
  <c r="C14" i="17"/>
  <c r="D14" i="17"/>
  <c r="E14" i="17"/>
  <c r="F14" i="17"/>
  <c r="H14" i="17"/>
  <c r="C15" i="17"/>
  <c r="D15" i="17"/>
  <c r="E15" i="17"/>
  <c r="F15" i="17"/>
  <c r="H15" i="17"/>
  <c r="C16" i="17"/>
  <c r="D16" i="17"/>
  <c r="E16" i="17"/>
  <c r="F16" i="17"/>
  <c r="H16" i="17"/>
  <c r="D13" i="17"/>
  <c r="E13" i="17"/>
  <c r="F13" i="17"/>
  <c r="H13" i="17"/>
  <c r="C13" i="17"/>
  <c r="C23" i="18"/>
  <c r="D23" i="18"/>
  <c r="E23" i="18"/>
  <c r="F23" i="18"/>
  <c r="H23" i="18"/>
  <c r="D22" i="18"/>
  <c r="E22" i="18"/>
  <c r="F22" i="18"/>
  <c r="H22" i="18"/>
  <c r="C22" i="18"/>
  <c r="C9" i="16" l="1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 l="1"/>
  <c r="C9" i="17"/>
  <c r="D9" i="17"/>
  <c r="E9" i="17"/>
  <c r="F9" i="17"/>
  <c r="H9" i="17"/>
  <c r="C10" i="17"/>
  <c r="D10" i="17"/>
  <c r="E10" i="17"/>
  <c r="F10" i="17"/>
  <c r="H10" i="17"/>
  <c r="C11" i="17"/>
  <c r="D11" i="17"/>
  <c r="E11" i="17"/>
  <c r="F11" i="17"/>
  <c r="H11" i="17"/>
  <c r="D8" i="17"/>
  <c r="E8" i="17"/>
  <c r="F8" i="17"/>
  <c r="H8" i="17"/>
  <c r="C8" i="17"/>
  <c r="C37" i="16"/>
  <c r="D37" i="16"/>
  <c r="E37" i="16"/>
  <c r="F37" i="16"/>
  <c r="H37" i="16"/>
  <c r="C38" i="16"/>
  <c r="D38" i="16"/>
  <c r="E38" i="16"/>
  <c r="F38" i="16"/>
  <c r="H38" i="16"/>
  <c r="C39" i="16"/>
  <c r="D39" i="16"/>
  <c r="E39" i="16"/>
  <c r="F39" i="16"/>
  <c r="H39" i="16"/>
  <c r="D36" i="16"/>
  <c r="E36" i="16"/>
  <c r="F36" i="16"/>
  <c r="H36" i="16"/>
  <c r="C36" i="16"/>
  <c r="C32" i="16"/>
  <c r="D32" i="16"/>
  <c r="E32" i="16"/>
  <c r="F32" i="16"/>
  <c r="H32" i="16"/>
  <c r="C33" i="16"/>
  <c r="D33" i="16"/>
  <c r="E33" i="16"/>
  <c r="F33" i="16"/>
  <c r="H33" i="16"/>
  <c r="C34" i="16"/>
  <c r="D34" i="16"/>
  <c r="E34" i="16"/>
  <c r="F34" i="16"/>
  <c r="H34" i="16"/>
  <c r="D31" i="16"/>
  <c r="E31" i="16"/>
  <c r="F31" i="16"/>
  <c r="H31" i="16"/>
  <c r="C31" i="16"/>
  <c r="F47" i="3" l="1"/>
  <c r="A4" i="3"/>
  <c r="A3" i="3"/>
  <c r="H29" i="16"/>
  <c r="F29" i="16"/>
  <c r="E29" i="16"/>
  <c r="D29" i="16"/>
  <c r="C29" i="16"/>
  <c r="H28" i="16"/>
  <c r="F28" i="16"/>
  <c r="E28" i="16"/>
  <c r="D28" i="16"/>
  <c r="C28" i="16"/>
  <c r="H27" i="16"/>
  <c r="F27" i="16"/>
  <c r="E27" i="16"/>
  <c r="D27" i="16"/>
  <c r="C27" i="16"/>
  <c r="H26" i="16"/>
  <c r="F26" i="16"/>
  <c r="E26" i="16"/>
  <c r="D26" i="16"/>
  <c r="C26" i="16"/>
  <c r="H24" i="16" l="1"/>
  <c r="F24" i="16"/>
  <c r="E24" i="16"/>
  <c r="D24" i="16"/>
  <c r="C24" i="16"/>
  <c r="H23" i="16"/>
  <c r="F23" i="16"/>
  <c r="E23" i="16"/>
  <c r="D23" i="16"/>
  <c r="C23" i="16"/>
  <c r="H22" i="16"/>
  <c r="F22" i="16"/>
  <c r="E22" i="16"/>
  <c r="D22" i="16"/>
  <c r="C22" i="16"/>
  <c r="H21" i="16"/>
  <c r="F21" i="16"/>
  <c r="E21" i="16"/>
  <c r="D21" i="16"/>
  <c r="C21" i="16"/>
  <c r="A13" i="17" l="1"/>
  <c r="A18" i="17"/>
  <c r="A23" i="17"/>
  <c r="A50" i="16"/>
  <c r="A43" i="16"/>
  <c r="A36" i="16"/>
  <c r="A31" i="16"/>
  <c r="A26" i="16"/>
  <c r="A21" i="16"/>
  <c r="C14" i="16" l="1"/>
  <c r="D14" i="16"/>
  <c r="E14" i="16"/>
  <c r="F14" i="16"/>
  <c r="H14" i="16"/>
  <c r="H12" i="16" l="1"/>
  <c r="C12" i="16" l="1"/>
  <c r="E12" i="16"/>
  <c r="D12" i="16"/>
  <c r="F12" i="16" l="1"/>
  <c r="E46" i="16" l="1"/>
  <c r="E45" i="16"/>
  <c r="E43" i="16"/>
  <c r="H44" i="16"/>
  <c r="C46" i="16" l="1"/>
  <c r="C44" i="16"/>
  <c r="D46" i="16"/>
  <c r="H46" i="16"/>
  <c r="D44" i="16"/>
  <c r="H43" i="16"/>
  <c r="D45" i="16"/>
  <c r="C43" i="16"/>
  <c r="E44" i="16"/>
  <c r="C45" i="16"/>
  <c r="D43" i="16"/>
  <c r="H45" i="16"/>
  <c r="F46" i="16" l="1"/>
  <c r="F45" i="16"/>
  <c r="F44" i="16"/>
  <c r="F43" i="16"/>
</calcChain>
</file>

<file path=xl/sharedStrings.xml><?xml version="1.0" encoding="utf-8"?>
<sst xmlns="http://schemas.openxmlformats.org/spreadsheetml/2006/main" count="596" uniqueCount="156">
  <si>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</si>
  <si>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</si>
  <si>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</si>
  <si>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</si>
  <si>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</si>
  <si>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</si>
  <si>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</si>
  <si>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</si>
  <si>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</si>
  <si>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</si>
  <si>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</si>
  <si>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</si>
  <si>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</si>
  <si>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</si>
  <si>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</si>
  <si>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</si>
  <si>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</si>
  <si>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</si>
  <si>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</si>
  <si>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</si>
  <si>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</si>
  <si>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</si>
  <si>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</si>
  <si>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</si>
  <si>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</si>
  <si>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</si>
  <si>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</si>
  <si>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</si>
  <si>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</si>
  <si>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</si>
  <si>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</si>
  <si>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</si>
  <si>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</si>
  <si>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</si>
  <si>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</si>
  <si>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</si>
  <si>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</si>
  <si>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</si>
  <si>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</si>
  <si>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</si>
  <si>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</si>
  <si>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</si>
  <si>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</si>
  <si>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</si>
  <si>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</si>
  <si>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</si>
  <si>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</si>
  <si>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</si>
  <si>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</si>
  <si>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</si>
  <si>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</si>
  <si>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</si>
  <si>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</si>
  <si>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</si>
  <si>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</si>
  <si>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</si>
  <si>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</si>
  <si>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</si>
  <si>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</si>
  <si>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</si>
  <si>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</si>
  <si>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</si>
  <si>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</si>
  <si>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</si>
  <si>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</si>
  <si>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</si>
  <si>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</si>
  <si>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</si>
  <si>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</si>
  <si>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</si>
  <si>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</si>
  <si>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</si>
  <si>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</si>
  <si>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</si>
  <si>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</si>
  <si>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</si>
  <si>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</si>
  <si>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</si>
  <si>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</si>
  <si>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</si>
  <si>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</si>
  <si>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</si>
  <si>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</si>
  <si>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</si>
  <si>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</si>
  <si>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</si>
  <si>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</si>
  <si>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</si>
  <si>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</si>
  <si>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</si>
  <si>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</si>
  <si>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</si>
  <si>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</si>
  <si>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</si>
  <si>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</si>
  <si>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</si>
  <si>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</si>
  <si>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</si>
  <si>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</si>
  <si>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</si>
  <si>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</si>
  <si>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</si>
  <si>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</si>
  <si>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</si>
  <si>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</si>
  <si>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</si>
  <si>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</si>
  <si>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</si>
  <si>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</si>
  <si>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</si>
  <si>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</si>
  <si>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</si>
  <si>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</si>
  <si>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</si>
  <si>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</si>
  <si>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</si>
  <si>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</si>
  <si>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</si>
  <si>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</si>
  <si>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</si>
  <si>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</si>
  <si>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</si>
  <si>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</si>
  <si>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</si>
  <si>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</si>
  <si>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</si>
  <si>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</si>
  <si>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</si>
  <si>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</si>
  <si>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</si>
  <si>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</si>
  <si>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</si>
  <si>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</si>
  <si>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</si>
  <si>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</si>
  <si>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</si>
  <si>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</si>
  <si>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</si>
  <si>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</si>
  <si>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</si>
  <si>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</si>
  <si>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</si>
  <si>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</si>
  <si>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</si>
  <si>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</si>
  <si>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</si>
  <si>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44 кг</t>
  </si>
  <si>
    <t>48 кг</t>
  </si>
  <si>
    <t>52 кг</t>
  </si>
  <si>
    <t>56 кг</t>
  </si>
  <si>
    <t>64 кг</t>
  </si>
  <si>
    <t>68 кг</t>
  </si>
  <si>
    <t>80кг</t>
  </si>
  <si>
    <t>80+ кг</t>
  </si>
  <si>
    <t>УФО</t>
  </si>
  <si>
    <t>СПИСОК ПОБЕДИТЕЛЕЙ И ПРИЗЕРОВ, 
ОТОБРАВШИХСЯ НА ЧЕМПИОНАТ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</si>
</sst>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color theme="0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18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4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49" fontId="3" fillId="0" borderId="42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0" fillId="0" borderId="36" xfId="0" applyBorder="1"/>
    <xf numFmtId="49" fontId="3" fillId="0" borderId="44" xfId="0" applyNumberFormat="1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vertical="center" wrapText="1"/>
    </xf>
    <xf numFmtId="0" fontId="21" fillId="0" borderId="46" xfId="0" applyFont="1" applyFill="1" applyBorder="1" applyAlignment="1">
      <alignment vertical="center" wrapText="1"/>
    </xf>
    <xf numFmtId="0" fontId="21" fillId="0" borderId="4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5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5" xfId="0" applyFont="1" applyFill="1" applyBorder="1" applyAlignment="1">
      <alignment horizontal="center" vertical="center" textRotation="90"/>
    </xf>
    <xf numFmtId="0" fontId="9" fillId="2" borderId="25" xfId="0" applyFont="1" applyFill="1" applyBorder="1" applyAlignment="1">
      <alignment horizontal="center" vertical="center" textRotation="90"/>
    </xf>
    <xf numFmtId="0" fontId="9" fillId="2" borderId="26" xfId="0" applyFont="1" applyFill="1" applyBorder="1" applyAlignment="1">
      <alignment horizontal="center" vertical="center" textRotation="90"/>
    </xf>
    <xf numFmtId="0" fontId="9" fillId="2" borderId="28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textRotation="90"/>
    </xf>
    <xf numFmtId="0" fontId="19" fillId="2" borderId="4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37" xfId="0" applyFont="1" applyFill="1" applyBorder="1" applyAlignment="1">
      <alignment horizontal="center" vertical="center" textRotation="90"/>
    </xf>
    <xf numFmtId="0" fontId="6" fillId="2" borderId="38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201082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47413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0267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69851</xdr:colOff>
      <xdr:row>0</xdr:row>
      <xdr:rowOff>63500</xdr:rowOff>
    </xdr:from>
    <xdr:to>
      <xdr:col>1</xdr:col>
      <xdr:colOff>175684</xdr:colOff>
      <xdr:row>1</xdr:row>
      <xdr:rowOff>247650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1" y="6350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0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ЧЕМПИОНАТ УРАЛЬСКОГО ФЕДЕРАЛЬНОГО ОКРУГА ПО САМБО СРЕДИ ЖЕНЩИН</v>
          </cell>
        </row>
        <row r="3">
          <cell r="A3" t="str">
            <v>15-17  декабря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ЗАБОЛОТСКИХ Владлена Сергеевна</v>
          </cell>
          <cell r="D6" t="str">
            <v>27.11.98, КМС</v>
          </cell>
          <cell r="E6" t="str">
            <v>УФО</v>
          </cell>
          <cell r="F6" t="str">
            <v>Челябинская, Челябинск</v>
          </cell>
          <cell r="G6">
            <v>0</v>
          </cell>
          <cell r="H6" t="str">
            <v>Фарахутдинов Р.Р., Бализов Е.</v>
          </cell>
        </row>
        <row r="7">
          <cell r="C7" t="str">
            <v>БЕЗРУЧКО Анастасия Юрьевна</v>
          </cell>
          <cell r="D7" t="str">
            <v>30.09.97, 1р</v>
          </cell>
          <cell r="E7" t="str">
            <v>УФО</v>
          </cell>
          <cell r="F7" t="str">
            <v>Челябинская, Челябинск</v>
          </cell>
          <cell r="G7">
            <v>0</v>
          </cell>
          <cell r="H7" t="str">
            <v>Кадолин В.И., Магданов Р.И.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ШКЕТ Ольга Владимировна</v>
          </cell>
          <cell r="D6" t="str">
            <v>11.05.96, 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Осипов В.Ю. Печерских В.И.</v>
          </cell>
        </row>
        <row r="7">
          <cell r="C7" t="str">
            <v>СКОРНЯКОВА Ксения Юрьевна</v>
          </cell>
          <cell r="D7" t="str">
            <v>29.05.92, МС</v>
          </cell>
          <cell r="F7" t="str">
            <v>Свердловская, Качканар, МО</v>
          </cell>
          <cell r="G7">
            <v>0</v>
          </cell>
          <cell r="H7" t="str">
            <v>Сапунов Д.П., Мещерский В.В.</v>
          </cell>
        </row>
        <row r="8">
          <cell r="C8" t="str">
            <v>ТИТОВА Ольга Алксандровна</v>
          </cell>
          <cell r="D8" t="str">
            <v>13.02.90, МСМК</v>
          </cell>
          <cell r="E8" t="str">
            <v>УФО</v>
          </cell>
          <cell r="F8" t="str">
            <v>Свердловская, Екатеринбург, СШ по самбо и дзюдо</v>
          </cell>
          <cell r="G8">
            <v>0</v>
          </cell>
          <cell r="H8" t="str">
            <v>Печуров Е.А.</v>
          </cell>
        </row>
        <row r="9">
          <cell r="C9" t="str">
            <v>ГАСПАРЯН Наре Петросовна</v>
          </cell>
          <cell r="D9" t="str">
            <v>26.02.97, КМС</v>
          </cell>
          <cell r="F9" t="str">
            <v>Челябинская, Челябинск</v>
          </cell>
          <cell r="G9">
            <v>0</v>
          </cell>
          <cell r="H9" t="str">
            <v>Кадолин В.И., Магданов Р.И.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МАКАРОВА Ирина Сергеевна</v>
          </cell>
          <cell r="D6" t="str">
            <v>17.04.91, КМС</v>
          </cell>
          <cell r="E6" t="str">
            <v>УФО</v>
          </cell>
          <cell r="F6" t="str">
            <v>Челябинская, Троицк</v>
          </cell>
          <cell r="G6">
            <v>0</v>
          </cell>
          <cell r="H6" t="str">
            <v>Ермаков В.Е.</v>
          </cell>
        </row>
        <row r="7">
          <cell r="C7" t="str">
            <v>ШАРИПОВА Екатерина Сергеевна</v>
          </cell>
          <cell r="D7" t="str">
            <v>24.08.99, МС</v>
          </cell>
          <cell r="E7" t="str">
            <v>УФО</v>
          </cell>
          <cell r="F7" t="str">
            <v>Курганская, Курган, УОР</v>
          </cell>
          <cell r="G7">
            <v>0</v>
          </cell>
          <cell r="H7" t="str">
            <v>Кудрявцев С.Ю. Минниахметов А.С.</v>
          </cell>
        </row>
        <row r="8"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СЕМЕНОВА Екатерина Алексеевна</v>
          </cell>
          <cell r="D6" t="str">
            <v>19.04.00, КМС</v>
          </cell>
          <cell r="F6" t="str">
            <v>Свердловская, Екатеринбург, СШ по самбо и дзюдо</v>
          </cell>
          <cell r="G6">
            <v>0</v>
          </cell>
          <cell r="H6" t="str">
            <v>Коростелев А.Б.</v>
          </cell>
        </row>
        <row r="7">
          <cell r="C7" t="str">
            <v>КУСЯЕВА Ильзира Аксановна</v>
          </cell>
          <cell r="D7" t="str">
            <v>13.08.96, МС</v>
          </cell>
          <cell r="F7" t="str">
            <v>ХМАО-Югра, г.Нижневартовск</v>
          </cell>
          <cell r="G7">
            <v>0</v>
          </cell>
          <cell r="H7" t="str">
            <v>Мухин А.А.</v>
          </cell>
        </row>
        <row r="8">
          <cell r="C8" t="str">
            <v>БУКРИНА Полина Александровна</v>
          </cell>
          <cell r="D8" t="str">
            <v>05.03.98, МС</v>
          </cell>
          <cell r="F8" t="str">
            <v>Курганская, Курган, СШОР№1</v>
          </cell>
          <cell r="G8">
            <v>0</v>
          </cell>
          <cell r="H8" t="str">
            <v>Евтодеев В.Ф.</v>
          </cell>
        </row>
        <row r="9">
          <cell r="C9" t="str">
            <v>БЕРДЫШЕВА Ольга Вячеславовна</v>
          </cell>
          <cell r="D9" t="str">
            <v>24.04.00, КМС</v>
          </cell>
          <cell r="F9" t="str">
            <v>Свердловская, Екатеринбург, СШ по самбо и дзюдо</v>
          </cell>
          <cell r="G9">
            <v>0</v>
          </cell>
          <cell r="H9" t="str">
            <v>Коростелев А.Б.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  <sheetName val="60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ГАЛКИНА Владислава Андреевна</v>
          </cell>
          <cell r="D6" t="str">
            <v>22.07.94, МС</v>
          </cell>
          <cell r="E6" t="str">
            <v>УФО</v>
          </cell>
          <cell r="F6" t="str">
            <v>Свердловская, Качканар, МО</v>
          </cell>
          <cell r="G6">
            <v>0</v>
          </cell>
          <cell r="H6" t="str">
            <v>Сапунов Д.П., Мещерский В.В.</v>
          </cell>
        </row>
        <row r="7">
          <cell r="C7" t="str">
            <v>КАШИНА Дарья Владимировна</v>
          </cell>
          <cell r="D7" t="str">
            <v>28.01.00, 1р</v>
          </cell>
          <cell r="E7" t="str">
            <v>УФО</v>
          </cell>
          <cell r="F7" t="str">
            <v>Свердловская, Екатеринбург, СШ по самбо и дзюдо</v>
          </cell>
          <cell r="G7">
            <v>0</v>
          </cell>
          <cell r="H7" t="str">
            <v>Пестич В.Н.</v>
          </cell>
        </row>
        <row r="8">
          <cell r="C8" t="str">
            <v>КРАМАРЕВА Наталья Вадимовна</v>
          </cell>
          <cell r="D8" t="str">
            <v>12.06.99, 1р</v>
          </cell>
          <cell r="E8" t="str">
            <v>УФО</v>
          </cell>
          <cell r="F8" t="str">
            <v>Курганская, Шадринск, ШГПУ</v>
          </cell>
          <cell r="G8">
            <v>0</v>
          </cell>
          <cell r="H8" t="str">
            <v>Старцев А.А., Жавкин Э.Б.</v>
          </cell>
        </row>
        <row r="9">
          <cell r="C9" t="str">
            <v>УДОВИЧЕНКО Анна Юрьевна</v>
          </cell>
          <cell r="D9" t="str">
            <v>04.09.87, 1Р</v>
          </cell>
          <cell r="E9" t="str">
            <v>УФО</v>
          </cell>
          <cell r="F9" t="str">
            <v>Свердловская, Екатеринбург, ДЮСК Алый Парус</v>
          </cell>
          <cell r="G9">
            <v>0</v>
          </cell>
          <cell r="H9" t="str">
            <v>Еремеева Н.В.,Тараканов В.Н.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ГАИТОВА Алевтина Алексеевна</v>
          </cell>
          <cell r="D6" t="str">
            <v>30.03.96, МС</v>
          </cell>
          <cell r="E6" t="str">
            <v>УФО</v>
          </cell>
          <cell r="F6" t="str">
            <v>Челябинская, Челябинск</v>
          </cell>
          <cell r="G6">
            <v>0</v>
          </cell>
          <cell r="H6" t="str">
            <v>Исханов З.Л.</v>
          </cell>
        </row>
        <row r="7">
          <cell r="C7" t="str">
            <v>ЛУШНИКОВА Светлана Родионовна</v>
          </cell>
          <cell r="D7" t="str">
            <v>01.04.98, МС</v>
          </cell>
          <cell r="E7" t="str">
            <v>УФО</v>
          </cell>
          <cell r="F7" t="str">
            <v>Курганская, Курган, СШОР№1</v>
          </cell>
          <cell r="G7">
            <v>0</v>
          </cell>
          <cell r="H7" t="str">
            <v>Распопов А.Н.</v>
          </cell>
        </row>
        <row r="8">
          <cell r="C8" t="str">
            <v>КАМАЕВА Наталья Александровна</v>
          </cell>
          <cell r="D8" t="str">
            <v>16.10.94, МС</v>
          </cell>
          <cell r="E8" t="str">
            <v>УФО</v>
          </cell>
          <cell r="F8" t="str">
            <v>Курганская, Курган, ДЮСШ№4</v>
          </cell>
          <cell r="G8">
            <v>0</v>
          </cell>
          <cell r="H8" t="str">
            <v>Осипов В.Ю. Печерских В.И.</v>
          </cell>
        </row>
        <row r="9">
          <cell r="C9" t="str">
            <v>КАЛИНИНА Екатерина Ивановна</v>
          </cell>
          <cell r="D9" t="str">
            <v>13.03.99, КМС</v>
          </cell>
          <cell r="E9" t="str">
            <v>УФО</v>
          </cell>
          <cell r="F9" t="str">
            <v>Свердловская, Н-Тагил, СШ Тагилстрой</v>
          </cell>
          <cell r="G9">
            <v>0</v>
          </cell>
          <cell r="H9" t="str">
            <v>Матвеев С.В., Гориславский И.А.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СУСЛОВА Екатерина Алексеевна</v>
          </cell>
          <cell r="D6" t="str">
            <v>09.04.98, КМС</v>
          </cell>
          <cell r="E6" t="str">
            <v>УФО</v>
          </cell>
          <cell r="F6" t="str">
            <v>Свердловская, Н-Тагил, ДЮСШ№2</v>
          </cell>
          <cell r="G6">
            <v>0</v>
          </cell>
          <cell r="H6" t="str">
            <v>Перминов О.Р.</v>
          </cell>
        </row>
        <row r="7">
          <cell r="C7" t="str">
            <v>ШАРКУНОВА Дарья Владимировна</v>
          </cell>
          <cell r="D7" t="str">
            <v>31.01.99, КМС</v>
          </cell>
          <cell r="E7" t="str">
            <v>УФО</v>
          </cell>
          <cell r="F7" t="str">
            <v>Свердловская, Ирбит, ДЮСШ</v>
          </cell>
          <cell r="G7">
            <v>0</v>
          </cell>
          <cell r="H7" t="str">
            <v>Шевчук П.Н.</v>
          </cell>
        </row>
        <row r="8">
          <cell r="C8" t="str">
            <v>ИШКУЛОВА Валерия Фянисовна</v>
          </cell>
          <cell r="D8" t="str">
            <v>21.07.98, 1р</v>
          </cell>
          <cell r="E8" t="str">
            <v>УФО</v>
          </cell>
          <cell r="F8" t="str">
            <v>ХМАО-Югра, г.Нижневартовск</v>
          </cell>
          <cell r="G8">
            <v>0</v>
          </cell>
          <cell r="H8" t="str">
            <v>Кобелев В,Н.</v>
          </cell>
        </row>
        <row r="9">
          <cell r="C9" t="str">
            <v>ДРУЖИНИНА Снежана Игоревна</v>
          </cell>
          <cell r="D9" t="str">
            <v>30.11.00, КМС</v>
          </cell>
          <cell r="E9" t="str">
            <v>УФО</v>
          </cell>
          <cell r="F9" t="str">
            <v>Курганская, Курган, СШОР№1</v>
          </cell>
          <cell r="G9">
            <v>0</v>
          </cell>
          <cell r="H9" t="str">
            <v>Распопов А.Н.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ОСИНЦЕВА Илона Сергеевна</v>
          </cell>
          <cell r="D6" t="str">
            <v>12.03.95, МС</v>
          </cell>
          <cell r="E6" t="str">
            <v>УФО</v>
          </cell>
          <cell r="F6" t="str">
            <v>Свердловская, Екатеринбург, СШ по самбо и дзюдо</v>
          </cell>
          <cell r="G6">
            <v>0</v>
          </cell>
          <cell r="H6" t="str">
            <v>Коростелев А.Б.</v>
          </cell>
        </row>
        <row r="7">
          <cell r="C7" t="str">
            <v>БИРЮЧЕВА Инна Андреевна</v>
          </cell>
          <cell r="D7" t="str">
            <v>19.03.96, КМС</v>
          </cell>
          <cell r="E7" t="str">
            <v>УФО</v>
          </cell>
          <cell r="F7" t="str">
            <v>Свердловская, Сысерть</v>
          </cell>
          <cell r="G7">
            <v>0</v>
          </cell>
          <cell r="H7" t="str">
            <v>Демидов И.В.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ВДОВЕНКО Евгения Алексеевна</v>
          </cell>
          <cell r="D6" t="str">
            <v>07.04.00,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Кинель С.В.</v>
          </cell>
        </row>
        <row r="7">
          <cell r="C7" t="str">
            <v>КОРСАКОВА Елизавета Евгеньевна</v>
          </cell>
          <cell r="D7" t="str">
            <v>05.05.97, КМС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Николаев А.А.</v>
          </cell>
        </row>
        <row r="8">
          <cell r="C8" t="str">
            <v>ХИСМАТУЛЛИНА Ксения Алексеевна</v>
          </cell>
          <cell r="D8" t="str">
            <v>23.05.00, КМС</v>
          </cell>
          <cell r="E8" t="str">
            <v>УФО</v>
          </cell>
          <cell r="F8" t="str">
            <v>Свердловская, Екатеринбург</v>
          </cell>
          <cell r="G8">
            <v>0</v>
          </cell>
          <cell r="H8" t="str">
            <v>Федосеев М.В., Селянина О.В.</v>
          </cell>
        </row>
        <row r="9">
          <cell r="C9" t="str">
            <v>ЯШИНА Полина Сергеевна</v>
          </cell>
          <cell r="D9" t="str">
            <v>13.02.98, 1р</v>
          </cell>
          <cell r="E9" t="str">
            <v>УФО</v>
          </cell>
          <cell r="F9" t="str">
            <v>Свердловская, Екатеринбург, ДЮСК Алый Парус</v>
          </cell>
          <cell r="G9">
            <v>0</v>
          </cell>
          <cell r="H9" t="str">
            <v>Еремеева Н.В.,Даутов А.Р.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7.25" customHeight="1">
      <c r="A2" s="150" t="s">
        <v>8</v>
      </c>
      <c r="B2" s="150"/>
      <c r="C2" s="150"/>
      <c r="D2" s="150"/>
      <c r="E2" s="150"/>
      <c r="F2" s="150"/>
      <c r="G2" s="150"/>
      <c r="H2" s="150"/>
      <c r="I2" s="150"/>
    </row>
    <row r="3" spans="1:10" ht="45" customHeight="1">
      <c r="A3" s="151" t="s">
        <v>72</v>
      </c>
      <c r="B3" s="151"/>
      <c r="C3" s="151"/>
      <c r="D3" s="151"/>
      <c r="E3" s="151"/>
      <c r="F3" s="151"/>
      <c r="G3" s="151"/>
      <c r="H3" s="151"/>
      <c r="I3" s="151"/>
    </row>
    <row r="4" spans="1:10" ht="16.5" customHeight="1" thickBot="1">
      <c r="A4" s="150" t="s">
        <v>73</v>
      </c>
      <c r="B4" s="150"/>
      <c r="C4" s="150"/>
      <c r="D4" s="150"/>
      <c r="E4" s="150"/>
      <c r="F4" s="150"/>
      <c r="G4" s="150"/>
      <c r="H4" s="150"/>
      <c r="I4" s="150"/>
    </row>
    <row r="5" spans="1:10" ht="3.75" hidden="1" customHeight="1" thickBot="1">
      <c r="A5" s="150"/>
      <c r="B5" s="150"/>
      <c r="C5" s="150"/>
      <c r="D5" s="150"/>
      <c r="E5" s="150"/>
      <c r="F5" s="150"/>
      <c r="G5" s="150"/>
      <c r="H5" s="150"/>
      <c r="I5" s="150"/>
    </row>
    <row r="6" spans="1:10" ht="11.1" customHeight="1">
      <c r="B6" s="158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/>
      <c r="H6" s="170" t="s">
        <v>3</v>
      </c>
      <c r="I6" s="152"/>
    </row>
    <row r="7" spans="1:10" ht="13.5" customHeight="1" thickBot="1">
      <c r="B7" s="159"/>
      <c r="C7" s="161"/>
      <c r="D7" s="161"/>
      <c r="E7" s="161"/>
      <c r="F7" s="161"/>
      <c r="G7" s="169"/>
      <c r="H7" s="171"/>
      <c r="I7" s="152"/>
    </row>
    <row r="8" spans="1:10" ht="24" customHeight="1">
      <c r="A8" s="153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56"/>
      <c r="J8" s="157"/>
    </row>
    <row r="9" spans="1:10" ht="24" customHeight="1">
      <c r="A9" s="154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56"/>
      <c r="J9" s="157"/>
    </row>
    <row r="10" spans="1:10" ht="24" customHeight="1">
      <c r="A10" s="154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56"/>
      <c r="J10" s="157"/>
    </row>
    <row r="11" spans="1:10" ht="24" customHeight="1" thickBot="1">
      <c r="A11" s="155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56"/>
      <c r="J11" s="157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53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54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54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55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62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63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63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64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65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66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66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67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5" customHeight="1">
      <c r="A2" s="150" t="s">
        <v>8</v>
      </c>
      <c r="B2" s="150"/>
      <c r="C2" s="150"/>
      <c r="D2" s="150"/>
      <c r="E2" s="150"/>
      <c r="F2" s="150"/>
      <c r="G2" s="150"/>
      <c r="H2" s="150"/>
      <c r="I2" s="150"/>
    </row>
    <row r="3" spans="1:10" ht="47.45" customHeight="1">
      <c r="A3" s="172" t="s">
        <v>72</v>
      </c>
      <c r="B3" s="172"/>
      <c r="C3" s="172"/>
      <c r="D3" s="172"/>
      <c r="E3" s="172"/>
      <c r="F3" s="172"/>
      <c r="G3" s="172"/>
      <c r="H3" s="172"/>
      <c r="I3" s="172"/>
    </row>
    <row r="4" spans="1:10" ht="16.5" customHeight="1" thickBot="1">
      <c r="A4" s="150" t="s">
        <v>73</v>
      </c>
      <c r="B4" s="150"/>
      <c r="C4" s="150"/>
      <c r="D4" s="150"/>
      <c r="E4" s="150"/>
      <c r="F4" s="150"/>
      <c r="G4" s="150"/>
      <c r="H4" s="150"/>
      <c r="I4" s="150"/>
    </row>
    <row r="5" spans="1:10" ht="3.75" hidden="1" customHeight="1" thickBot="1">
      <c r="A5" s="150"/>
      <c r="B5" s="150"/>
      <c r="C5" s="150"/>
      <c r="D5" s="150"/>
      <c r="E5" s="150"/>
      <c r="F5" s="150"/>
      <c r="G5" s="150"/>
      <c r="H5" s="150"/>
      <c r="I5" s="150"/>
    </row>
    <row r="6" spans="1:10" ht="11.1" customHeight="1">
      <c r="B6" s="158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/>
      <c r="H6" s="170" t="s">
        <v>3</v>
      </c>
      <c r="I6" s="152"/>
    </row>
    <row r="7" spans="1:10" ht="13.5" customHeight="1" thickBot="1">
      <c r="B7" s="159"/>
      <c r="C7" s="161"/>
      <c r="D7" s="161"/>
      <c r="E7" s="161"/>
      <c r="F7" s="161"/>
      <c r="G7" s="169"/>
      <c r="H7" s="171"/>
      <c r="I7" s="152"/>
    </row>
    <row r="8" spans="1:10" ht="24" customHeight="1">
      <c r="A8" s="173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56"/>
      <c r="J8" s="157">
        <v>1</v>
      </c>
    </row>
    <row r="9" spans="1:10" ht="24" customHeight="1">
      <c r="A9" s="174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56"/>
      <c r="J9" s="157"/>
    </row>
    <row r="10" spans="1:10" ht="24" customHeight="1">
      <c r="A10" s="174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56"/>
      <c r="J10" s="157">
        <v>2</v>
      </c>
    </row>
    <row r="11" spans="1:10" ht="24" customHeight="1" thickBot="1">
      <c r="A11" s="175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56"/>
      <c r="J11" s="157"/>
    </row>
    <row r="12" spans="1:10" ht="12.95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76"/>
      <c r="J12" s="157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76"/>
      <c r="J13" s="157"/>
    </row>
    <row r="14" spans="1:10" ht="12.95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57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57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76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76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73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74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74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75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62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63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63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64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53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54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54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55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62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63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63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64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62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63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63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64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62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63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63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64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A19" sqref="A19:A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7.25" customHeight="1">
      <c r="A2" s="150" t="s">
        <v>14</v>
      </c>
      <c r="B2" s="150"/>
      <c r="C2" s="150"/>
      <c r="D2" s="150"/>
      <c r="E2" s="150"/>
      <c r="F2" s="150"/>
      <c r="G2" s="150"/>
      <c r="H2" s="150"/>
      <c r="I2" s="150"/>
    </row>
    <row r="3" spans="1:10" ht="40.5" customHeight="1">
      <c r="A3" s="177" t="str">
        <f>[1]реквизиты!$A$2</f>
        <v>ЧЕМПИОНАТ УРАЛЬСКОГО ФЕДЕРАЛЬНОГО ОКРУГА ПО САМБО СРЕДИ ЖЕНЩИН</v>
      </c>
      <c r="B3" s="177"/>
      <c r="C3" s="177"/>
      <c r="D3" s="177"/>
      <c r="E3" s="177"/>
      <c r="F3" s="177"/>
      <c r="G3" s="177"/>
      <c r="H3" s="177"/>
      <c r="I3" s="177"/>
    </row>
    <row r="4" spans="1:10" ht="16.5" customHeight="1" thickBot="1">
      <c r="A4" s="150" t="str">
        <f>[1]реквизиты!$A$3</f>
        <v>15-17  декабря 2018г.                                              г.Верхняя Пышма</v>
      </c>
      <c r="B4" s="150"/>
      <c r="C4" s="150"/>
      <c r="D4" s="150"/>
      <c r="E4" s="150"/>
      <c r="F4" s="150"/>
      <c r="G4" s="150"/>
      <c r="H4" s="150"/>
      <c r="I4" s="150"/>
    </row>
    <row r="5" spans="1:10" ht="3.75" hidden="1" customHeight="1" thickBot="1">
      <c r="A5" s="150"/>
      <c r="B5" s="150"/>
      <c r="C5" s="150"/>
      <c r="D5" s="150"/>
      <c r="E5" s="150"/>
      <c r="F5" s="150"/>
      <c r="G5" s="150"/>
      <c r="H5" s="150"/>
      <c r="I5" s="150"/>
    </row>
    <row r="6" spans="1:10" ht="11.1" customHeight="1">
      <c r="B6" s="158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/>
      <c r="H6" s="170" t="s">
        <v>3</v>
      </c>
      <c r="I6" s="152"/>
    </row>
    <row r="7" spans="1:10" ht="13.5" customHeight="1" thickBot="1">
      <c r="B7" s="159"/>
      <c r="C7" s="161"/>
      <c r="D7" s="161"/>
      <c r="E7" s="161"/>
      <c r="F7" s="161"/>
      <c r="G7" s="169"/>
      <c r="H7" s="171"/>
      <c r="I7" s="152"/>
    </row>
    <row r="8" spans="1:10" ht="12.95" customHeight="1">
      <c r="A8" s="178" t="str">
        <f>призеры!A8</f>
        <v>44 кг</v>
      </c>
      <c r="B8" s="181" t="s">
        <v>4</v>
      </c>
      <c r="C8" s="183" t="e">
        <f>призеры!C8</f>
        <v>#N/A</v>
      </c>
      <c r="D8" s="183" t="e">
        <f>призеры!D8</f>
        <v>#N/A</v>
      </c>
      <c r="E8" s="183" t="e">
        <f>призеры!E8</f>
        <v>#N/A</v>
      </c>
      <c r="F8" s="183" t="e">
        <f>призеры!F8</f>
        <v>#N/A</v>
      </c>
      <c r="G8" s="183" t="e">
        <f>призеры!G8</f>
        <v>#N/A</v>
      </c>
      <c r="H8" s="189" t="e">
        <f>призеры!H8</f>
        <v>#N/A</v>
      </c>
      <c r="I8" s="156"/>
      <c r="J8" s="157">
        <v>1</v>
      </c>
    </row>
    <row r="9" spans="1:10" ht="12.95" customHeight="1">
      <c r="A9" s="179"/>
      <c r="B9" s="182"/>
      <c r="C9" s="184"/>
      <c r="D9" s="184"/>
      <c r="E9" s="184"/>
      <c r="F9" s="184"/>
      <c r="G9" s="184"/>
      <c r="H9" s="187"/>
      <c r="I9" s="156"/>
      <c r="J9" s="157"/>
    </row>
    <row r="10" spans="1:10" ht="12.95" customHeight="1">
      <c r="A10" s="179"/>
      <c r="B10" s="182" t="s">
        <v>5</v>
      </c>
      <c r="C10" s="184" t="e">
        <f>призеры!C9</f>
        <v>#N/A</v>
      </c>
      <c r="D10" s="184" t="e">
        <f>призеры!D9</f>
        <v>#N/A</v>
      </c>
      <c r="E10" s="184" t="e">
        <f>призеры!E9</f>
        <v>#N/A</v>
      </c>
      <c r="F10" s="184" t="e">
        <f>призеры!F9</f>
        <v>#N/A</v>
      </c>
      <c r="G10" s="184" t="e">
        <f>призеры!G9</f>
        <v>#N/A</v>
      </c>
      <c r="H10" s="187" t="e">
        <f>призеры!H9</f>
        <v>#N/A</v>
      </c>
      <c r="I10" s="156"/>
      <c r="J10" s="157">
        <v>2</v>
      </c>
    </row>
    <row r="11" spans="1:10" ht="12.95" customHeight="1" thickBot="1">
      <c r="A11" s="180"/>
      <c r="B11" s="185"/>
      <c r="C11" s="186"/>
      <c r="D11" s="186"/>
      <c r="E11" s="186"/>
      <c r="F11" s="186"/>
      <c r="G11" s="186"/>
      <c r="H11" s="188"/>
      <c r="I11" s="156"/>
      <c r="J11" s="157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78" t="str">
        <f>призеры!A12</f>
        <v>48 кг</v>
      </c>
      <c r="B13" s="59" t="s">
        <v>4</v>
      </c>
      <c r="C13" s="33" t="str">
        <f>призеры!C12</f>
        <v>ШКЕТ Ольга Владимировна</v>
      </c>
      <c r="D13" s="33" t="str">
        <f>призеры!D12</f>
        <v>11.05.96, МС</v>
      </c>
      <c r="E13" s="33" t="str">
        <f>призеры!E12</f>
        <v>УФО</v>
      </c>
      <c r="F13" s="33" t="str">
        <f>призеры!F12</f>
        <v>Курганская, Курган, СШОР№1</v>
      </c>
      <c r="G13" s="33">
        <f>призеры!G12</f>
        <v>0</v>
      </c>
      <c r="H13" s="34" t="str">
        <f>призеры!H12</f>
        <v>Осипов В.Ю. Печерских В.И.</v>
      </c>
      <c r="I13" s="26"/>
      <c r="J13" s="27">
        <v>5</v>
      </c>
    </row>
    <row r="14" spans="1:10" ht="26.1" customHeight="1" thickBot="1">
      <c r="A14" s="180"/>
      <c r="B14" s="65" t="s">
        <v>5</v>
      </c>
      <c r="C14" s="36" t="str">
        <f>призеры!C13</f>
        <v>СКОРНЯКОВА Ксения Юрьевна</v>
      </c>
      <c r="D14" s="36" t="str">
        <f>призеры!D13</f>
        <v>29.05.92, МС</v>
      </c>
      <c r="E14" s="36" t="str">
        <f>призеры!E13</f>
        <v>УФО</v>
      </c>
      <c r="F14" s="36" t="str">
        <f>призеры!F13</f>
        <v>Свердловская, Качканар, МО</v>
      </c>
      <c r="G14" s="36">
        <f>призеры!G13</f>
        <v>0</v>
      </c>
      <c r="H14" s="37" t="str">
        <f>призеры!H13</f>
        <v>Сапунов Д.П., Мещерский В.В.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78" t="str">
        <f>призеры!A16</f>
        <v>52 кг</v>
      </c>
      <c r="B16" s="59" t="s">
        <v>4</v>
      </c>
      <c r="C16" s="33" t="str">
        <f>призеры!C16</f>
        <v>МАКАРОВА Ирина Сергеевна</v>
      </c>
      <c r="D16" s="33" t="str">
        <f>призеры!D16</f>
        <v>17.04.91, КМС</v>
      </c>
      <c r="E16" s="33" t="str">
        <f>призеры!E16</f>
        <v>УФО</v>
      </c>
      <c r="F16" s="33" t="str">
        <f>призеры!F16</f>
        <v>Челябинская, Троицк</v>
      </c>
      <c r="G16" s="33">
        <f>призеры!G16</f>
        <v>0</v>
      </c>
      <c r="H16" s="34" t="str">
        <f>призеры!H16</f>
        <v>Ермаков В.Е.</v>
      </c>
      <c r="I16" s="26"/>
      <c r="J16" s="27">
        <v>9</v>
      </c>
    </row>
    <row r="17" spans="1:10" ht="26.1" customHeight="1" thickBot="1">
      <c r="A17" s="180"/>
      <c r="B17" s="65" t="s">
        <v>5</v>
      </c>
      <c r="C17" s="36" t="str">
        <f>призеры!C17</f>
        <v>ШАРИПОВА Екатерина Сергеевна</v>
      </c>
      <c r="D17" s="36" t="str">
        <f>призеры!D17</f>
        <v>24.08.99, МС</v>
      </c>
      <c r="E17" s="36" t="str">
        <f>призеры!E17</f>
        <v>УФО</v>
      </c>
      <c r="F17" s="36" t="str">
        <f>призеры!F17</f>
        <v>Курганская, Курган, УОР</v>
      </c>
      <c r="G17" s="36">
        <f>призеры!G17</f>
        <v>0</v>
      </c>
      <c r="H17" s="37" t="str">
        <f>призеры!H17</f>
        <v>Кудрявцев С.Ю. Минниахметов А.С.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90" t="str">
        <f>призеры!A20</f>
        <v>56 кг</v>
      </c>
      <c r="B19" s="59" t="s">
        <v>4</v>
      </c>
      <c r="C19" s="33" t="str">
        <f>призеры!C20</f>
        <v>СЕМЕНОВА Екатерина Алексеевна</v>
      </c>
      <c r="D19" s="33" t="str">
        <f>призеры!D20</f>
        <v>19.04.00, КМС</v>
      </c>
      <c r="E19" s="33" t="str">
        <f>призеры!E20</f>
        <v>УФО</v>
      </c>
      <c r="F19" s="33" t="str">
        <f>призеры!F20</f>
        <v>Свердловская, Екатеринбург, СШ по самбо и дзюдо</v>
      </c>
      <c r="G19" s="33">
        <f>призеры!G20</f>
        <v>0</v>
      </c>
      <c r="H19" s="34" t="str">
        <f>призеры!H20</f>
        <v>Коростелев А.Б.</v>
      </c>
      <c r="I19" s="26"/>
      <c r="J19" s="27">
        <v>13</v>
      </c>
    </row>
    <row r="20" spans="1:10" ht="26.1" customHeight="1" thickBot="1">
      <c r="A20" s="191"/>
      <c r="B20" s="65" t="s">
        <v>5</v>
      </c>
      <c r="C20" s="36" t="str">
        <f>призеры!C21</f>
        <v>КУСЯЕВА Ильзира Аксановна</v>
      </c>
      <c r="D20" s="36" t="str">
        <f>призеры!D21</f>
        <v>13.08.96, МС</v>
      </c>
      <c r="E20" s="36" t="str">
        <f>призеры!E21</f>
        <v>УФО</v>
      </c>
      <c r="F20" s="36" t="str">
        <f>призеры!F21</f>
        <v>ХМАО-Югра, г.Нижневартовск</v>
      </c>
      <c r="G20" s="36">
        <f>призеры!G21</f>
        <v>0</v>
      </c>
      <c r="H20" s="37" t="str">
        <f>призеры!H21</f>
        <v>Мухин А.А.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92" t="str">
        <f>призеры!A24</f>
        <v>60 кг</v>
      </c>
      <c r="B22" s="59" t="s">
        <v>4</v>
      </c>
      <c r="C22" s="33" t="str">
        <f>призеры!C24</f>
        <v>ГАЛКИНА Владислава Андреевна</v>
      </c>
      <c r="D22" s="33" t="str">
        <f>призеры!D24</f>
        <v>22.07.94, МС</v>
      </c>
      <c r="E22" s="33" t="str">
        <f>призеры!E24</f>
        <v>УФО</v>
      </c>
      <c r="F22" s="33" t="str">
        <f>призеры!F24</f>
        <v>Свердловская, Качканар, МО</v>
      </c>
      <c r="G22" s="33">
        <f>призеры!G24</f>
        <v>0</v>
      </c>
      <c r="H22" s="34" t="str">
        <f>призеры!H24</f>
        <v>Сапунов Д.П., Мещерский В.В.</v>
      </c>
      <c r="I22" s="26"/>
      <c r="J22" s="27">
        <v>17</v>
      </c>
    </row>
    <row r="23" spans="1:10" ht="26.1" customHeight="1" thickBot="1">
      <c r="A23" s="193"/>
      <c r="B23" s="65" t="s">
        <v>5</v>
      </c>
      <c r="C23" s="36" t="str">
        <f>призеры!C25</f>
        <v>КАШИНА Дарья Владимировна</v>
      </c>
      <c r="D23" s="36" t="str">
        <f>призеры!D25</f>
        <v>28.01.00, 1р</v>
      </c>
      <c r="E23" s="36" t="str">
        <f>призеры!E25</f>
        <v>УФО</v>
      </c>
      <c r="F23" s="36" t="str">
        <f>призеры!F25</f>
        <v>Свердловская, Екатеринбург, СШ по самбо и дзюдо</v>
      </c>
      <c r="G23" s="36">
        <f>призеры!G25</f>
        <v>0</v>
      </c>
      <c r="H23" s="37" t="str">
        <f>призеры!H25</f>
        <v>Пестич В.Н.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92" t="str">
        <f>призеры!A28</f>
        <v>64 кг</v>
      </c>
      <c r="B25" s="59" t="s">
        <v>4</v>
      </c>
      <c r="C25" s="33" t="str">
        <f>призеры!C28</f>
        <v>ГАИТОВА Алевтина Алексеевна</v>
      </c>
      <c r="D25" s="33" t="str">
        <f>призеры!D28</f>
        <v>30.03.96, МС</v>
      </c>
      <c r="E25" s="33" t="str">
        <f>призеры!E28</f>
        <v>УФО</v>
      </c>
      <c r="F25" s="33" t="str">
        <f>призеры!F28</f>
        <v>Челябинская, Челябинск</v>
      </c>
      <c r="G25" s="33">
        <f>призеры!G28</f>
        <v>0</v>
      </c>
      <c r="H25" s="34" t="str">
        <f>призеры!H28</f>
        <v>Исханов З.Л.</v>
      </c>
      <c r="I25" s="26"/>
      <c r="J25" s="27">
        <v>21</v>
      </c>
    </row>
    <row r="26" spans="1:10" ht="26.1" customHeight="1" thickBot="1">
      <c r="A26" s="193"/>
      <c r="B26" s="65" t="s">
        <v>5</v>
      </c>
      <c r="C26" s="36" t="str">
        <f>призеры!C29</f>
        <v>ЛУШНИКОВА Светлана Родионовна</v>
      </c>
      <c r="D26" s="36" t="str">
        <f>призеры!D29</f>
        <v>01.04.98, МС</v>
      </c>
      <c r="E26" s="36" t="str">
        <f>призеры!E29</f>
        <v>УФО</v>
      </c>
      <c r="F26" s="36" t="str">
        <f>призеры!F29</f>
        <v>Курганская, Курган, СШОР№1</v>
      </c>
      <c r="G26" s="36">
        <f>призеры!G29</f>
        <v>0</v>
      </c>
      <c r="H26" s="37" t="str">
        <f>призеры!H29</f>
        <v>Распопов А.Н.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90" t="str">
        <f>призеры!A32</f>
        <v>68 кг</v>
      </c>
      <c r="B28" s="59" t="s">
        <v>4</v>
      </c>
      <c r="C28" s="33" t="str">
        <f>призеры!C32</f>
        <v>СУСЛОВА Екатерина Алексеевна</v>
      </c>
      <c r="D28" s="33" t="str">
        <f>призеры!D32</f>
        <v>09.04.98, КМС</v>
      </c>
      <c r="E28" s="33" t="str">
        <f>призеры!E32</f>
        <v>УФО</v>
      </c>
      <c r="F28" s="33" t="str">
        <f>призеры!F32</f>
        <v>Свердловская, Н-Тагил, ДЮСШ№2</v>
      </c>
      <c r="G28" s="33">
        <f>призеры!G32</f>
        <v>0</v>
      </c>
      <c r="H28" s="34" t="str">
        <f>призеры!H32</f>
        <v>Перминов О.Р.</v>
      </c>
      <c r="I28" s="26"/>
      <c r="J28" s="27">
        <v>25</v>
      </c>
    </row>
    <row r="29" spans="1:10" ht="26.1" customHeight="1" thickBot="1">
      <c r="A29" s="191"/>
      <c r="B29" s="65" t="s">
        <v>5</v>
      </c>
      <c r="C29" s="36" t="str">
        <f>призеры!C33</f>
        <v>ШАРКУНОВА Дарья Владимировна</v>
      </c>
      <c r="D29" s="36" t="str">
        <f>призеры!D33</f>
        <v>31.01.99, КМС</v>
      </c>
      <c r="E29" s="36" t="str">
        <f>призеры!E33</f>
        <v>УФО</v>
      </c>
      <c r="F29" s="36" t="str">
        <f>призеры!F33</f>
        <v>Свердловская, Ирбит, ДЮСШ</v>
      </c>
      <c r="G29" s="36">
        <f>призеры!G33</f>
        <v>0</v>
      </c>
      <c r="H29" s="37" t="str">
        <f>призеры!H33</f>
        <v>Шевчук П.Н.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90" t="str">
        <f>призеры!A36</f>
        <v>72 кг</v>
      </c>
      <c r="B31" s="59" t="s">
        <v>4</v>
      </c>
      <c r="C31" s="33" t="str">
        <f>призеры!C36</f>
        <v>ОСИНЦЕВА Илона Сергеевна</v>
      </c>
      <c r="D31" s="33" t="str">
        <f>призеры!D36</f>
        <v>12.03.95, МС</v>
      </c>
      <c r="E31" s="33" t="str">
        <f>призеры!E36</f>
        <v>УФО</v>
      </c>
      <c r="F31" s="33" t="str">
        <f>призеры!F36</f>
        <v>Свердловская, Екатеринбург, СШ по самбо и дзюдо</v>
      </c>
      <c r="G31" s="33">
        <f>призеры!G36</f>
        <v>0</v>
      </c>
      <c r="H31" s="34" t="str">
        <f>призеры!H36</f>
        <v>Коростелев А.Б.</v>
      </c>
      <c r="I31" s="26"/>
      <c r="J31" s="27">
        <v>29</v>
      </c>
    </row>
    <row r="32" spans="1:10" ht="26.1" customHeight="1" thickBot="1">
      <c r="A32" s="191"/>
      <c r="B32" s="65" t="s">
        <v>5</v>
      </c>
      <c r="C32" s="36" t="str">
        <f>призеры!C37</f>
        <v>БИРЮЧЕВА Инна Андреевна</v>
      </c>
      <c r="D32" s="36" t="str">
        <f>призеры!D37</f>
        <v>19.03.96, КМС</v>
      </c>
      <c r="E32" s="36" t="str">
        <f>призеры!E37</f>
        <v>УФО</v>
      </c>
      <c r="F32" s="36" t="str">
        <f>призеры!F37</f>
        <v>Свердловская, Сысерть</v>
      </c>
      <c r="G32" s="36">
        <f>призеры!G37</f>
        <v>0</v>
      </c>
      <c r="H32" s="37" t="str">
        <f>призеры!H37</f>
        <v>Демидов И.В.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92" t="str">
        <f>призеры!A40</f>
        <v>80кг</v>
      </c>
      <c r="B34" s="59" t="s">
        <v>4</v>
      </c>
      <c r="C34" s="33" t="str">
        <f>призеры!C40</f>
        <v>ВДОВЕНКО Евгения Алексеевна</v>
      </c>
      <c r="D34" s="33" t="str">
        <f>призеры!D40</f>
        <v>07.04.00, КМС</v>
      </c>
      <c r="E34" s="33" t="str">
        <f>призеры!E40</f>
        <v>УФО</v>
      </c>
      <c r="F34" s="33" t="str">
        <f>призеры!F40</f>
        <v>Курганская, Курган, СШОР№1</v>
      </c>
      <c r="G34" s="33">
        <f>призеры!G40</f>
        <v>0</v>
      </c>
      <c r="H34" s="34" t="str">
        <f>призеры!H40</f>
        <v>Кинель С.В.</v>
      </c>
      <c r="I34" s="26"/>
      <c r="J34" s="27">
        <v>33</v>
      </c>
    </row>
    <row r="35" spans="1:10" ht="26.1" customHeight="1" thickBot="1">
      <c r="A35" s="193"/>
      <c r="B35" s="65" t="s">
        <v>5</v>
      </c>
      <c r="C35" s="36" t="str">
        <f>призеры!C41</f>
        <v>КОРСАКОВА Елизавета Евгеньевна</v>
      </c>
      <c r="D35" s="36" t="str">
        <f>призеры!D41</f>
        <v>05.05.97, КМС</v>
      </c>
      <c r="E35" s="36" t="str">
        <f>призеры!E41</f>
        <v>УФО</v>
      </c>
      <c r="F35" s="36" t="str">
        <f>призеры!F41</f>
        <v>Тюменская, Тюмень</v>
      </c>
      <c r="G35" s="36">
        <f>призеры!G41</f>
        <v>0</v>
      </c>
      <c r="H35" s="37" t="str">
        <f>призеры!H41</f>
        <v>Николаев А.А.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94" t="str">
        <f>призеры!A44</f>
        <v>80+ кг</v>
      </c>
      <c r="B37" s="59" t="s">
        <v>4</v>
      </c>
      <c r="C37" s="43" t="str">
        <f>призеры!C44</f>
        <v>ЗАБОЛОТСКИХ Владлена Сергеевна</v>
      </c>
      <c r="D37" s="43" t="str">
        <f>призеры!D44</f>
        <v>27.11.98, КМС</v>
      </c>
      <c r="E37" s="43" t="str">
        <f>призеры!E44</f>
        <v>УФО</v>
      </c>
      <c r="F37" s="43" t="str">
        <f>призеры!F44</f>
        <v>Челябинская, Челябинск</v>
      </c>
      <c r="G37" s="43">
        <f>призеры!G44</f>
        <v>0</v>
      </c>
      <c r="H37" s="44" t="str">
        <f>призеры!H44</f>
        <v>Фарахутдинов Р.Р., Бализов Е.</v>
      </c>
      <c r="I37" s="42">
        <v>0</v>
      </c>
      <c r="J37" s="27">
        <v>37</v>
      </c>
    </row>
    <row r="38" spans="1:10" ht="26.1" customHeight="1" thickBot="1">
      <c r="A38" s="195"/>
      <c r="B38" s="65" t="s">
        <v>5</v>
      </c>
      <c r="C38" s="45" t="str">
        <f>призеры!C45</f>
        <v>БЕЗРУЧКО Анастасия Юрьевна</v>
      </c>
      <c r="D38" s="45" t="str">
        <f>призеры!D45</f>
        <v>30.09.97, 1р</v>
      </c>
      <c r="E38" s="45" t="str">
        <f>призеры!E45</f>
        <v>УФО</v>
      </c>
      <c r="F38" s="45" t="str">
        <f>призеры!F45</f>
        <v>Челябинская, Челябинск</v>
      </c>
      <c r="G38" s="45">
        <f>призеры!G45</f>
        <v>0</v>
      </c>
      <c r="H38" s="46" t="str">
        <f>призеры!H45</f>
        <v>Кадолин В.И., Магданов Р.И.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М.Г.Стенников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/г.Курган/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Д.П.Сапунов</v>
      </c>
      <c r="G43" s="18"/>
      <c r="H43" s="6"/>
    </row>
    <row r="44" spans="1:10" ht="12" customHeight="1">
      <c r="C44" s="1"/>
      <c r="F44" t="str">
        <f>[1]реквизиты!$G$9</f>
        <v>/Качканар/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7.25" customHeight="1">
      <c r="A2" s="150" t="s">
        <v>8</v>
      </c>
      <c r="B2" s="150"/>
      <c r="C2" s="150"/>
      <c r="D2" s="150"/>
      <c r="E2" s="150"/>
      <c r="F2" s="150"/>
      <c r="G2" s="150"/>
      <c r="H2" s="150"/>
      <c r="I2" s="150"/>
    </row>
    <row r="3" spans="1:10" ht="45" customHeight="1">
      <c r="A3" s="151" t="str">
        <f>[1]реквизиты!$A$2</f>
        <v>ЧЕМПИОНАТ УРАЛЬСКОГО ФЕДЕРАЛЬНОГО ОКРУГА ПО САМБО СРЕДИ ЖЕНЩИН</v>
      </c>
      <c r="B3" s="151"/>
      <c r="C3" s="151"/>
      <c r="D3" s="151"/>
      <c r="E3" s="151"/>
      <c r="F3" s="151"/>
      <c r="G3" s="151"/>
      <c r="H3" s="151"/>
      <c r="I3" s="151"/>
    </row>
    <row r="4" spans="1:10" ht="16.5" customHeight="1" thickBot="1">
      <c r="A4" s="150" t="str">
        <f>[1]реквизиты!$A$3</f>
        <v>15-17  декабря 2018г.                                              г.Верхняя Пышма</v>
      </c>
      <c r="B4" s="150"/>
      <c r="C4" s="150"/>
      <c r="D4" s="150"/>
      <c r="E4" s="150"/>
      <c r="F4" s="150"/>
      <c r="G4" s="150"/>
      <c r="H4" s="150"/>
      <c r="I4" s="150"/>
    </row>
    <row r="5" spans="1:10" ht="3.75" hidden="1" customHeight="1" thickBot="1">
      <c r="A5" s="150"/>
      <c r="B5" s="150"/>
      <c r="C5" s="150"/>
      <c r="D5" s="150"/>
      <c r="E5" s="150"/>
      <c r="F5" s="150"/>
      <c r="G5" s="150"/>
      <c r="H5" s="150"/>
      <c r="I5" s="150"/>
    </row>
    <row r="6" spans="1:10" ht="11.1" customHeight="1">
      <c r="B6" s="158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/>
      <c r="H6" s="170" t="s">
        <v>3</v>
      </c>
      <c r="I6" s="152"/>
    </row>
    <row r="7" spans="1:10" ht="13.5" customHeight="1" thickBot="1">
      <c r="B7" s="159"/>
      <c r="C7" s="161"/>
      <c r="D7" s="161"/>
      <c r="E7" s="161"/>
      <c r="F7" s="161"/>
      <c r="G7" s="169"/>
      <c r="H7" s="171"/>
      <c r="I7" s="152"/>
    </row>
    <row r="8" spans="1:10" ht="24" customHeight="1">
      <c r="A8" s="153" t="str">
        <f>призеры!A32</f>
        <v>68 кг</v>
      </c>
      <c r="B8" s="28" t="s">
        <v>4</v>
      </c>
      <c r="C8" s="33" t="str">
        <f>призеры!C32</f>
        <v>СУСЛОВА Екатерина Алексеевна</v>
      </c>
      <c r="D8" s="33" t="str">
        <f>призеры!D32</f>
        <v>09.04.98, КМС</v>
      </c>
      <c r="E8" s="33" t="str">
        <f>призеры!E32</f>
        <v>УФО</v>
      </c>
      <c r="F8" s="33" t="str">
        <f>призеры!F32</f>
        <v>Свердловская, Н-Тагил, ДЮСШ№2</v>
      </c>
      <c r="G8" s="33"/>
      <c r="H8" s="34" t="str">
        <f>призеры!H32</f>
        <v>Перминов О.Р.</v>
      </c>
      <c r="I8" s="156"/>
      <c r="J8" s="157"/>
    </row>
    <row r="9" spans="1:10" ht="24" customHeight="1">
      <c r="A9" s="154"/>
      <c r="B9" s="57" t="s">
        <v>5</v>
      </c>
      <c r="C9" s="32" t="str">
        <f>призеры!C33</f>
        <v>ШАРКУНОВА Дарья Владимировна</v>
      </c>
      <c r="D9" s="32" t="str">
        <f>призеры!D33</f>
        <v>31.01.99, КМС</v>
      </c>
      <c r="E9" s="32" t="str">
        <f>призеры!E33</f>
        <v>УФО</v>
      </c>
      <c r="F9" s="32" t="str">
        <f>призеры!F33</f>
        <v>Свердловская, Ирбит, ДЮСШ</v>
      </c>
      <c r="G9" s="32"/>
      <c r="H9" s="35" t="str">
        <f>призеры!H33</f>
        <v>Шевчук П.Н.</v>
      </c>
      <c r="I9" s="156"/>
      <c r="J9" s="157"/>
    </row>
    <row r="10" spans="1:10" ht="24" customHeight="1">
      <c r="A10" s="154"/>
      <c r="B10" s="57" t="s">
        <v>6</v>
      </c>
      <c r="C10" s="32" t="str">
        <f>призеры!C34</f>
        <v>ИШКУЛОВА Валерия Фянисовна</v>
      </c>
      <c r="D10" s="32" t="str">
        <f>призеры!D34</f>
        <v>21.07.98, 1р</v>
      </c>
      <c r="E10" s="32" t="str">
        <f>призеры!E34</f>
        <v>УФО</v>
      </c>
      <c r="F10" s="32" t="str">
        <f>призеры!F34</f>
        <v>ХМАО-Югра, г.Нижневартовск</v>
      </c>
      <c r="G10" s="32"/>
      <c r="H10" s="35" t="str">
        <f>призеры!H34</f>
        <v>Кобелев В,Н.</v>
      </c>
      <c r="I10" s="156"/>
      <c r="J10" s="157"/>
    </row>
    <row r="11" spans="1:10" ht="24" customHeight="1" thickBot="1">
      <c r="A11" s="155"/>
      <c r="B11" s="58" t="s">
        <v>6</v>
      </c>
      <c r="C11" s="36" t="str">
        <f>призеры!C35</f>
        <v>ДРУЖИНИНА Снежана Игоревна</v>
      </c>
      <c r="D11" s="36" t="str">
        <f>призеры!D35</f>
        <v>30.11.00, КМС</v>
      </c>
      <c r="E11" s="36" t="str">
        <f>призеры!E35</f>
        <v>УФО</v>
      </c>
      <c r="F11" s="36" t="str">
        <f>призеры!F35</f>
        <v>Курганская, Курган, СШОР№1</v>
      </c>
      <c r="G11" s="36"/>
      <c r="H11" s="37" t="str">
        <f>призеры!H35</f>
        <v>Распопов А.Н.</v>
      </c>
      <c r="I11" s="156"/>
      <c r="J11" s="157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53" t="str">
        <f>призеры!A36</f>
        <v>72 кг</v>
      </c>
      <c r="B13" s="28" t="s">
        <v>4</v>
      </c>
      <c r="C13" s="33" t="str">
        <f>призеры!C36</f>
        <v>ОСИНЦЕВА Илона Сергеевна</v>
      </c>
      <c r="D13" s="33" t="str">
        <f>призеры!D36</f>
        <v>12.03.95, МС</v>
      </c>
      <c r="E13" s="33" t="str">
        <f>призеры!E36</f>
        <v>УФО</v>
      </c>
      <c r="F13" s="33" t="str">
        <f>призеры!F36</f>
        <v>Свердловская, Екатеринбург, СШ по самбо и дзюдо</v>
      </c>
      <c r="G13" s="33"/>
      <c r="H13" s="34" t="str">
        <f>призеры!H36</f>
        <v>Коростелев А.Б.</v>
      </c>
      <c r="I13" s="26"/>
      <c r="J13" s="27"/>
    </row>
    <row r="14" spans="1:10" ht="24" customHeight="1">
      <c r="A14" s="154"/>
      <c r="B14" s="81" t="s">
        <v>5</v>
      </c>
      <c r="C14" s="32" t="str">
        <f>призеры!C37</f>
        <v>БИРЮЧЕВА Инна Андреевна</v>
      </c>
      <c r="D14" s="32" t="str">
        <f>призеры!D37</f>
        <v>19.03.96, КМС</v>
      </c>
      <c r="E14" s="32" t="str">
        <f>призеры!E37</f>
        <v>УФО</v>
      </c>
      <c r="F14" s="32" t="str">
        <f>призеры!F37</f>
        <v>Свердловская, Сысерть</v>
      </c>
      <c r="G14" s="32"/>
      <c r="H14" s="35" t="str">
        <f>призеры!H37</f>
        <v>Демидов И.В.</v>
      </c>
      <c r="I14" s="26"/>
      <c r="J14" s="27"/>
    </row>
    <row r="15" spans="1:10" ht="24" customHeight="1">
      <c r="A15" s="154"/>
      <c r="B15" s="81" t="s">
        <v>6</v>
      </c>
      <c r="C15" s="32">
        <f>призеры!C38</f>
        <v>0</v>
      </c>
      <c r="D15" s="32">
        <f>призеры!D38</f>
        <v>0</v>
      </c>
      <c r="E15" s="32">
        <f>призеры!E38</f>
        <v>0</v>
      </c>
      <c r="F15" s="32">
        <f>призеры!F38</f>
        <v>0</v>
      </c>
      <c r="G15" s="32"/>
      <c r="H15" s="35">
        <f>призеры!H38</f>
        <v>0</v>
      </c>
      <c r="I15" s="26"/>
      <c r="J15" s="27"/>
    </row>
    <row r="16" spans="1:10" ht="24" customHeight="1" thickBot="1">
      <c r="A16" s="155"/>
      <c r="B16" s="82" t="s">
        <v>6</v>
      </c>
      <c r="C16" s="36">
        <f>призеры!C39</f>
        <v>0</v>
      </c>
      <c r="D16" s="36">
        <f>призеры!D39</f>
        <v>0</v>
      </c>
      <c r="E16" s="36">
        <f>призеры!E39</f>
        <v>0</v>
      </c>
      <c r="F16" s="36">
        <f>призеры!F39</f>
        <v>0</v>
      </c>
      <c r="G16" s="36"/>
      <c r="H16" s="37">
        <f>призеры!H39</f>
        <v>0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62" t="str">
        <f>призеры!A40</f>
        <v>80кг</v>
      </c>
      <c r="B18" s="28" t="s">
        <v>4</v>
      </c>
      <c r="C18" s="33" t="str">
        <f>призеры!C40</f>
        <v>ВДОВЕНКО Евгения Алексеевна</v>
      </c>
      <c r="D18" s="33" t="str">
        <f>призеры!D40</f>
        <v>07.04.00, КМС</v>
      </c>
      <c r="E18" s="33" t="str">
        <f>призеры!E40</f>
        <v>УФО</v>
      </c>
      <c r="F18" s="33" t="str">
        <f>призеры!F40</f>
        <v>Курганская, Курган, СШОР№1</v>
      </c>
      <c r="G18" s="33"/>
      <c r="H18" s="34" t="str">
        <f>призеры!H40</f>
        <v>Кинель С.В.</v>
      </c>
      <c r="I18" s="26"/>
      <c r="J18" s="27"/>
    </row>
    <row r="19" spans="1:10" ht="24" customHeight="1">
      <c r="A19" s="163"/>
      <c r="B19" s="81" t="s">
        <v>5</v>
      </c>
      <c r="C19" s="32" t="str">
        <f>призеры!C41</f>
        <v>КОРСАКОВА Елизавета Евгеньевна</v>
      </c>
      <c r="D19" s="32" t="str">
        <f>призеры!D41</f>
        <v>05.05.97, КМС</v>
      </c>
      <c r="E19" s="32" t="str">
        <f>призеры!E41</f>
        <v>УФО</v>
      </c>
      <c r="F19" s="32" t="str">
        <f>призеры!F41</f>
        <v>Тюменская, Тюмень</v>
      </c>
      <c r="G19" s="32"/>
      <c r="H19" s="35" t="str">
        <f>призеры!H41</f>
        <v>Николаев А.А.</v>
      </c>
      <c r="I19" s="26"/>
      <c r="J19" s="27"/>
    </row>
    <row r="20" spans="1:10" ht="24" customHeight="1">
      <c r="A20" s="163"/>
      <c r="B20" s="81" t="s">
        <v>6</v>
      </c>
      <c r="C20" s="32" t="str">
        <f>призеры!C42</f>
        <v>ХИСМАТУЛЛИНА Ксения Алексеевна</v>
      </c>
      <c r="D20" s="32" t="str">
        <f>призеры!D42</f>
        <v>23.05.00, КМС</v>
      </c>
      <c r="E20" s="32" t="str">
        <f>призеры!E42</f>
        <v>УФО</v>
      </c>
      <c r="F20" s="32" t="str">
        <f>призеры!F42</f>
        <v>Свердловская, Екатеринбург</v>
      </c>
      <c r="G20" s="32"/>
      <c r="H20" s="35" t="str">
        <f>призеры!H42</f>
        <v>Федосеев М.В., Селянина О.В.</v>
      </c>
      <c r="I20" s="26"/>
      <c r="J20" s="27"/>
    </row>
    <row r="21" spans="1:10" ht="24" customHeight="1" thickBot="1">
      <c r="A21" s="164"/>
      <c r="B21" s="82" t="s">
        <v>6</v>
      </c>
      <c r="C21" s="36" t="str">
        <f>призеры!C43</f>
        <v>ЯШИНА Полина Сергеевна</v>
      </c>
      <c r="D21" s="36" t="str">
        <f>призеры!D43</f>
        <v>13.02.98, 1р</v>
      </c>
      <c r="E21" s="36" t="str">
        <f>призеры!E43</f>
        <v>УФО</v>
      </c>
      <c r="F21" s="36" t="str">
        <f>призеры!F43</f>
        <v>Свердловская, Екатеринбург, ДЮСК Алый Парус</v>
      </c>
      <c r="G21" s="36"/>
      <c r="H21" s="37" t="str">
        <f>призеры!H43</f>
        <v>Еремеева Н.В.,Даутов А.Р.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65" t="str">
        <f>призеры!A44</f>
        <v>80+ кг</v>
      </c>
      <c r="B23" s="28" t="s">
        <v>4</v>
      </c>
      <c r="C23" s="43" t="str">
        <f>призеры!C44</f>
        <v>ЗАБОЛОТСКИХ Владлена Сергеевна</v>
      </c>
      <c r="D23" s="43" t="str">
        <f>призеры!D44</f>
        <v>27.11.98, КМС</v>
      </c>
      <c r="E23" s="43" t="str">
        <f>призеры!E44</f>
        <v>УФО</v>
      </c>
      <c r="F23" s="43" t="str">
        <f>призеры!F44</f>
        <v>Челябинская, Челябинск</v>
      </c>
      <c r="G23" s="43"/>
      <c r="H23" s="44" t="str">
        <f>призеры!H44</f>
        <v>Фарахутдинов Р.Р., Бализов Е.</v>
      </c>
      <c r="I23" s="42">
        <v>0</v>
      </c>
      <c r="J23" s="27"/>
    </row>
    <row r="24" spans="1:10" ht="24" customHeight="1">
      <c r="A24" s="166"/>
      <c r="B24" s="81" t="s">
        <v>5</v>
      </c>
      <c r="C24" s="88" t="str">
        <f>призеры!C45</f>
        <v>БЕЗРУЧКО Анастасия Юрьевна</v>
      </c>
      <c r="D24" s="88" t="str">
        <f>призеры!D45</f>
        <v>30.09.97, 1р</v>
      </c>
      <c r="E24" s="88" t="str">
        <f>призеры!E45</f>
        <v>УФО</v>
      </c>
      <c r="F24" s="88" t="str">
        <f>призеры!F45</f>
        <v>Челябинская, Челябинск</v>
      </c>
      <c r="G24" s="88"/>
      <c r="H24" s="89" t="str">
        <f>призеры!H45</f>
        <v>Кадолин В.И., Магданов Р.И.</v>
      </c>
      <c r="I24" s="42">
        <v>0</v>
      </c>
      <c r="J24" s="27"/>
    </row>
    <row r="25" spans="1:10" ht="24" customHeight="1">
      <c r="A25" s="166"/>
      <c r="B25" s="81" t="s">
        <v>6</v>
      </c>
      <c r="C25" s="88" t="e">
        <f>призеры!#REF!</f>
        <v>#REF!</v>
      </c>
      <c r="D25" s="88" t="e">
        <f>призеры!#REF!</f>
        <v>#REF!</v>
      </c>
      <c r="E25" s="88" t="e">
        <f>призеры!#REF!</f>
        <v>#REF!</v>
      </c>
      <c r="F25" s="88" t="e">
        <f>призеры!#REF!</f>
        <v>#REF!</v>
      </c>
      <c r="G25" s="88" t="e">
        <f>призеры!#REF!</f>
        <v>#REF!</v>
      </c>
      <c r="H25" s="89" t="e">
        <f>призеры!#REF!</f>
        <v>#REF!</v>
      </c>
      <c r="I25" s="26"/>
      <c r="J25" s="27"/>
    </row>
    <row r="26" spans="1:10" ht="24" customHeight="1" thickBot="1">
      <c r="A26" s="167"/>
      <c r="B26" s="82" t="s">
        <v>6</v>
      </c>
      <c r="C26" s="90" t="e">
        <f>призеры!#REF!</f>
        <v>#REF!</v>
      </c>
      <c r="D26" s="90" t="e">
        <f>призеры!#REF!</f>
        <v>#REF!</v>
      </c>
      <c r="E26" s="90" t="e">
        <f>призеры!#REF!</f>
        <v>#REF!</v>
      </c>
      <c r="F26" s="90" t="e">
        <f>призеры!#REF!</f>
        <v>#REF!</v>
      </c>
      <c r="G26" s="90" t="e">
        <f>призеры!#REF!</f>
        <v>#REF!</v>
      </c>
      <c r="H26" s="91" t="e">
        <f>призеры!#REF!</f>
        <v>#REF!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М.Г.Стенников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/г.Курган/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Д.П.Сапунов</v>
      </c>
      <c r="G31" s="18"/>
      <c r="H31" s="6"/>
    </row>
    <row r="32" spans="1:10" ht="12" customHeight="1">
      <c r="C32" s="1"/>
      <c r="F32" t="str">
        <f>[1]реквизиты!$G$9</f>
        <v>/Качканар/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5" customHeight="1">
      <c r="A2" s="150" t="s">
        <v>8</v>
      </c>
      <c r="B2" s="150"/>
      <c r="C2" s="150"/>
      <c r="D2" s="150"/>
      <c r="E2" s="150"/>
      <c r="F2" s="150"/>
      <c r="G2" s="150"/>
      <c r="H2" s="150"/>
      <c r="I2" s="150"/>
    </row>
    <row r="3" spans="1:10" ht="47.45" customHeight="1">
      <c r="A3" s="172" t="str">
        <f>[1]реквизиты!$A$2</f>
        <v>ЧЕМПИОНАТ УРАЛЬСКОГО ФЕДЕРАЛЬНОГО ОКРУГА ПО САМБО СРЕДИ ЖЕНЩИН</v>
      </c>
      <c r="B3" s="172"/>
      <c r="C3" s="172"/>
      <c r="D3" s="172"/>
      <c r="E3" s="172"/>
      <c r="F3" s="172"/>
      <c r="G3" s="172"/>
      <c r="H3" s="172"/>
      <c r="I3" s="172"/>
    </row>
    <row r="4" spans="1:10" ht="16.5" customHeight="1" thickBot="1">
      <c r="A4" s="150" t="str">
        <f>[1]реквизиты!$A$3</f>
        <v>15-17  декабря 2018г.                                              г.Верхняя Пышма</v>
      </c>
      <c r="B4" s="150"/>
      <c r="C4" s="150"/>
      <c r="D4" s="150"/>
      <c r="E4" s="150"/>
      <c r="F4" s="150"/>
      <c r="G4" s="150"/>
      <c r="H4" s="150"/>
      <c r="I4" s="150"/>
    </row>
    <row r="5" spans="1:10" ht="3.75" hidden="1" customHeight="1" thickBot="1">
      <c r="A5" s="150"/>
      <c r="B5" s="150"/>
      <c r="C5" s="150"/>
      <c r="D5" s="150"/>
      <c r="E5" s="150"/>
      <c r="F5" s="150"/>
      <c r="G5" s="150"/>
      <c r="H5" s="150"/>
      <c r="I5" s="150"/>
    </row>
    <row r="6" spans="1:10" ht="11.1" customHeight="1">
      <c r="B6" s="158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/>
      <c r="H6" s="170" t="s">
        <v>3</v>
      </c>
      <c r="I6" s="152"/>
    </row>
    <row r="7" spans="1:10" ht="13.5" customHeight="1" thickBot="1">
      <c r="B7" s="159"/>
      <c r="C7" s="161"/>
      <c r="D7" s="161"/>
      <c r="E7" s="161"/>
      <c r="F7" s="161"/>
      <c r="G7" s="169"/>
      <c r="H7" s="171"/>
      <c r="I7" s="152"/>
    </row>
    <row r="8" spans="1:10" ht="24" customHeight="1">
      <c r="A8" s="173" t="str">
        <f>призеры!A8</f>
        <v>44 кг</v>
      </c>
      <c r="B8" s="59" t="s">
        <v>4</v>
      </c>
      <c r="C8" s="33" t="e">
        <f>призеры!C8</f>
        <v>#N/A</v>
      </c>
      <c r="D8" s="33" t="e">
        <f>призеры!D8</f>
        <v>#N/A</v>
      </c>
      <c r="E8" s="33" t="e">
        <f>призеры!E8</f>
        <v>#N/A</v>
      </c>
      <c r="F8" s="33" t="e">
        <f>призеры!F8</f>
        <v>#N/A</v>
      </c>
      <c r="G8" s="33"/>
      <c r="H8" s="34" t="e">
        <f>призеры!H8</f>
        <v>#N/A</v>
      </c>
      <c r="I8" s="156"/>
      <c r="J8" s="157">
        <v>1</v>
      </c>
    </row>
    <row r="9" spans="1:10" ht="24" customHeight="1">
      <c r="A9" s="174"/>
      <c r="B9" s="64" t="s">
        <v>5</v>
      </c>
      <c r="C9" s="32" t="e">
        <f>призеры!C9</f>
        <v>#N/A</v>
      </c>
      <c r="D9" s="32" t="e">
        <f>призеры!D9</f>
        <v>#N/A</v>
      </c>
      <c r="E9" s="32" t="e">
        <f>призеры!E9</f>
        <v>#N/A</v>
      </c>
      <c r="F9" s="32" t="e">
        <f>призеры!F9</f>
        <v>#N/A</v>
      </c>
      <c r="G9" s="32"/>
      <c r="H9" s="35" t="e">
        <f>призеры!H9</f>
        <v>#N/A</v>
      </c>
      <c r="I9" s="156"/>
      <c r="J9" s="157"/>
    </row>
    <row r="10" spans="1:10" ht="24" customHeight="1">
      <c r="A10" s="174"/>
      <c r="B10" s="64" t="s">
        <v>6</v>
      </c>
      <c r="C10" s="32" t="e">
        <f>призеры!C10</f>
        <v>#N/A</v>
      </c>
      <c r="D10" s="32" t="e">
        <f>призеры!D10</f>
        <v>#N/A</v>
      </c>
      <c r="E10" s="32" t="e">
        <f>призеры!E10</f>
        <v>#N/A</v>
      </c>
      <c r="F10" s="32" t="e">
        <f>призеры!F10</f>
        <v>#N/A</v>
      </c>
      <c r="G10" s="32"/>
      <c r="H10" s="35" t="e">
        <f>призеры!H10</f>
        <v>#N/A</v>
      </c>
      <c r="I10" s="156"/>
      <c r="J10" s="157">
        <v>2</v>
      </c>
    </row>
    <row r="11" spans="1:10" ht="24" customHeight="1" thickBot="1">
      <c r="A11" s="175"/>
      <c r="B11" s="65" t="s">
        <v>6</v>
      </c>
      <c r="C11" s="36" t="e">
        <f>призеры!C11</f>
        <v>#N/A</v>
      </c>
      <c r="D11" s="36" t="e">
        <f>призеры!D11</f>
        <v>#N/A</v>
      </c>
      <c r="E11" s="36" t="e">
        <f>призеры!E11</f>
        <v>#N/A</v>
      </c>
      <c r="F11" s="36" t="e">
        <f>призеры!F11</f>
        <v>#N/A</v>
      </c>
      <c r="G11" s="36"/>
      <c r="H11" s="37" t="e">
        <f>призеры!H11</f>
        <v>#N/A</v>
      </c>
      <c r="I11" s="156"/>
      <c r="J11" s="157"/>
    </row>
    <row r="12" spans="1:10" ht="12.95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76"/>
      <c r="J12" s="157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76"/>
      <c r="J13" s="157"/>
    </row>
    <row r="14" spans="1:10" ht="12.95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57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57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76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76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73" t="str">
        <f>призеры!A12</f>
        <v>48 кг</v>
      </c>
      <c r="B21" s="59" t="s">
        <v>4</v>
      </c>
      <c r="C21" s="33" t="str">
        <f>призеры!C12</f>
        <v>ШКЕТ Ольга Владимировна</v>
      </c>
      <c r="D21" s="33" t="str">
        <f>призеры!D12</f>
        <v>11.05.96, МС</v>
      </c>
      <c r="E21" s="33" t="str">
        <f>призеры!E12</f>
        <v>УФО</v>
      </c>
      <c r="F21" s="33" t="str">
        <f>призеры!F12</f>
        <v>Курганская, Курган, СШОР№1</v>
      </c>
      <c r="G21" s="33"/>
      <c r="H21" s="34" t="str">
        <f>призеры!H12</f>
        <v>Осипов В.Ю. Печерских В.И.</v>
      </c>
      <c r="I21" s="26"/>
      <c r="J21" s="27"/>
    </row>
    <row r="22" spans="1:10" ht="23.1" customHeight="1">
      <c r="A22" s="174"/>
      <c r="B22" s="52" t="s">
        <v>5</v>
      </c>
      <c r="C22" s="32" t="str">
        <f>призеры!C13</f>
        <v>СКОРНЯКОВА Ксения Юрьевна</v>
      </c>
      <c r="D22" s="32" t="str">
        <f>призеры!D13</f>
        <v>29.05.92, МС</v>
      </c>
      <c r="E22" s="32" t="str">
        <f>призеры!E13</f>
        <v>УФО</v>
      </c>
      <c r="F22" s="32" t="str">
        <f>призеры!F13</f>
        <v>Свердловская, Качканар, МО</v>
      </c>
      <c r="G22" s="32"/>
      <c r="H22" s="35" t="str">
        <f>призеры!H13</f>
        <v>Сапунов Д.П., Мещерский В.В.</v>
      </c>
      <c r="I22" s="26"/>
      <c r="J22" s="27"/>
    </row>
    <row r="23" spans="1:10" ht="23.1" customHeight="1">
      <c r="A23" s="174"/>
      <c r="B23" s="52" t="s">
        <v>6</v>
      </c>
      <c r="C23" s="32" t="str">
        <f>призеры!C14</f>
        <v>ТИТОВА Ольга Алксандровна</v>
      </c>
      <c r="D23" s="32" t="str">
        <f>призеры!D14</f>
        <v>13.02.90, МСМК</v>
      </c>
      <c r="E23" s="32" t="str">
        <f>призеры!E14</f>
        <v>УФО</v>
      </c>
      <c r="F23" s="32" t="str">
        <f>призеры!F14</f>
        <v>Свердловская, Екатеринбург, СШ по самбо и дзюдо</v>
      </c>
      <c r="G23" s="32"/>
      <c r="H23" s="35" t="str">
        <f>призеры!H14</f>
        <v>Печуров Е.А.</v>
      </c>
      <c r="I23" s="26"/>
      <c r="J23" s="27"/>
    </row>
    <row r="24" spans="1:10" ht="23.1" customHeight="1" thickBot="1">
      <c r="A24" s="175"/>
      <c r="B24" s="53" t="s">
        <v>6</v>
      </c>
      <c r="C24" s="36" t="str">
        <f>призеры!C15</f>
        <v>ГАСПАРЯН Наре Петросовна</v>
      </c>
      <c r="D24" s="36" t="str">
        <f>призеры!D15</f>
        <v>26.02.97, КМС</v>
      </c>
      <c r="E24" s="36" t="str">
        <f>призеры!E15</f>
        <v>УФО</v>
      </c>
      <c r="F24" s="36" t="str">
        <f>призеры!F15</f>
        <v>Челябинская, Челябинск</v>
      </c>
      <c r="G24" s="36"/>
      <c r="H24" s="37" t="str">
        <f>призеры!H15</f>
        <v>Кадолин В.И., Магданов Р.И.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62" t="str">
        <f>призеры!A16</f>
        <v>52 кг</v>
      </c>
      <c r="B26" s="59" t="s">
        <v>4</v>
      </c>
      <c r="C26" s="33" t="str">
        <f>призеры!C16</f>
        <v>МАКАРОВА Ирина Сергеевна</v>
      </c>
      <c r="D26" s="33" t="str">
        <f>призеры!D16</f>
        <v>17.04.91, КМС</v>
      </c>
      <c r="E26" s="33" t="str">
        <f>призеры!E16</f>
        <v>УФО</v>
      </c>
      <c r="F26" s="33" t="str">
        <f>призеры!F16</f>
        <v>Челябинская, Троицк</v>
      </c>
      <c r="G26" s="33"/>
      <c r="H26" s="34" t="str">
        <f>призеры!H16</f>
        <v>Ермаков В.Е.</v>
      </c>
      <c r="I26" s="26"/>
      <c r="J26" s="27"/>
    </row>
    <row r="27" spans="1:10" ht="23.1" customHeight="1">
      <c r="A27" s="163"/>
      <c r="B27" s="52" t="s">
        <v>5</v>
      </c>
      <c r="C27" s="32" t="str">
        <f>призеры!C17</f>
        <v>ШАРИПОВА Екатерина Сергеевна</v>
      </c>
      <c r="D27" s="32" t="str">
        <f>призеры!D17</f>
        <v>24.08.99, МС</v>
      </c>
      <c r="E27" s="32" t="str">
        <f>призеры!E17</f>
        <v>УФО</v>
      </c>
      <c r="F27" s="32" t="str">
        <f>призеры!F17</f>
        <v>Курганская, Курган, УОР</v>
      </c>
      <c r="G27" s="32"/>
      <c r="H27" s="35" t="str">
        <f>призеры!H17</f>
        <v>Кудрявцев С.Ю. Минниахметов А.С.</v>
      </c>
      <c r="I27" s="26"/>
      <c r="J27" s="27"/>
    </row>
    <row r="28" spans="1:10" ht="23.1" customHeight="1">
      <c r="A28" s="163"/>
      <c r="B28" s="52" t="s">
        <v>6</v>
      </c>
      <c r="C28" s="32" t="e">
        <f>призеры!C18</f>
        <v>#N/A</v>
      </c>
      <c r="D28" s="32" t="e">
        <f>призеры!D18</f>
        <v>#N/A</v>
      </c>
      <c r="E28" s="32" t="e">
        <f>призеры!E18</f>
        <v>#N/A</v>
      </c>
      <c r="F28" s="32" t="e">
        <f>призеры!F18</f>
        <v>#N/A</v>
      </c>
      <c r="G28" s="32"/>
      <c r="H28" s="35" t="e">
        <f>призеры!H18</f>
        <v>#N/A</v>
      </c>
      <c r="I28" s="26"/>
      <c r="J28" s="27"/>
    </row>
    <row r="29" spans="1:10" ht="23.1" customHeight="1" thickBot="1">
      <c r="A29" s="164"/>
      <c r="B29" s="53" t="s">
        <v>6</v>
      </c>
      <c r="C29" s="36" t="e">
        <f>призеры!C19</f>
        <v>#N/A</v>
      </c>
      <c r="D29" s="36" t="e">
        <f>призеры!D19</f>
        <v>#N/A</v>
      </c>
      <c r="E29" s="36" t="e">
        <f>призеры!E19</f>
        <v>#N/A</v>
      </c>
      <c r="F29" s="36" t="e">
        <f>призеры!F19</f>
        <v>#N/A</v>
      </c>
      <c r="G29" s="36"/>
      <c r="H29" s="37" t="e">
        <f>призеры!H19</f>
        <v>#N/A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53" t="str">
        <f>призеры!A20</f>
        <v>56 кг</v>
      </c>
      <c r="B31" s="59" t="s">
        <v>4</v>
      </c>
      <c r="C31" s="33" t="str">
        <f>призеры!C20</f>
        <v>СЕМЕНОВА Екатерина Алексеевна</v>
      </c>
      <c r="D31" s="33" t="str">
        <f>призеры!D20</f>
        <v>19.04.00, КМС</v>
      </c>
      <c r="E31" s="33" t="str">
        <f>призеры!E20</f>
        <v>УФО</v>
      </c>
      <c r="F31" s="33" t="str">
        <f>призеры!F20</f>
        <v>Свердловская, Екатеринбург, СШ по самбо и дзюдо</v>
      </c>
      <c r="G31" s="33"/>
      <c r="H31" s="34" t="str">
        <f>призеры!H20</f>
        <v>Коростелев А.Б.</v>
      </c>
      <c r="I31" s="26"/>
      <c r="J31" s="27"/>
    </row>
    <row r="32" spans="1:10" ht="23.1" customHeight="1">
      <c r="A32" s="154"/>
      <c r="B32" s="52" t="s">
        <v>5</v>
      </c>
      <c r="C32" s="32" t="str">
        <f>призеры!C21</f>
        <v>КУСЯЕВА Ильзира Аксановна</v>
      </c>
      <c r="D32" s="32" t="str">
        <f>призеры!D21</f>
        <v>13.08.96, МС</v>
      </c>
      <c r="E32" s="32" t="str">
        <f>призеры!E21</f>
        <v>УФО</v>
      </c>
      <c r="F32" s="32" t="str">
        <f>призеры!F21</f>
        <v>ХМАО-Югра, г.Нижневартовск</v>
      </c>
      <c r="G32" s="32"/>
      <c r="H32" s="35" t="str">
        <f>призеры!H21</f>
        <v>Мухин А.А.</v>
      </c>
      <c r="I32" s="26"/>
      <c r="J32" s="27"/>
    </row>
    <row r="33" spans="1:10" ht="23.1" customHeight="1">
      <c r="A33" s="154"/>
      <c r="B33" s="52" t="s">
        <v>6</v>
      </c>
      <c r="C33" s="32" t="str">
        <f>призеры!C22</f>
        <v>БУКРИНА Полина Александровна</v>
      </c>
      <c r="D33" s="32" t="str">
        <f>призеры!D22</f>
        <v>05.03.98, МС</v>
      </c>
      <c r="E33" s="32" t="str">
        <f>призеры!E22</f>
        <v>УФО</v>
      </c>
      <c r="F33" s="32" t="str">
        <f>призеры!F22</f>
        <v>Курганская, Курган, СШОР№1</v>
      </c>
      <c r="G33" s="32"/>
      <c r="H33" s="35" t="str">
        <f>призеры!H22</f>
        <v>Евтодеев В.Ф.</v>
      </c>
      <c r="I33" s="26"/>
      <c r="J33" s="27"/>
    </row>
    <row r="34" spans="1:10" ht="23.1" customHeight="1" thickBot="1">
      <c r="A34" s="155"/>
      <c r="B34" s="53" t="s">
        <v>6</v>
      </c>
      <c r="C34" s="36" t="str">
        <f>призеры!C23</f>
        <v>БЕРДЫШЕВА Ольга Вячеславовна</v>
      </c>
      <c r="D34" s="36" t="str">
        <f>призеры!D23</f>
        <v>24.04.00, КМС</v>
      </c>
      <c r="E34" s="36" t="str">
        <f>призеры!E23</f>
        <v>УФО</v>
      </c>
      <c r="F34" s="36" t="str">
        <f>призеры!F23</f>
        <v>Свердловская, Екатеринбург, СШ по самбо и дзюдо</v>
      </c>
      <c r="G34" s="36"/>
      <c r="H34" s="37" t="str">
        <f>призеры!H23</f>
        <v>Коростелев А.Б.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62" t="str">
        <f>призеры!A24</f>
        <v>60 кг</v>
      </c>
      <c r="B36" s="59" t="s">
        <v>4</v>
      </c>
      <c r="C36" s="33" t="str">
        <f>призеры!C24</f>
        <v>ГАЛКИНА Владислава Андреевна</v>
      </c>
      <c r="D36" s="33" t="str">
        <f>призеры!D24</f>
        <v>22.07.94, МС</v>
      </c>
      <c r="E36" s="33" t="str">
        <f>призеры!E24</f>
        <v>УФО</v>
      </c>
      <c r="F36" s="33" t="str">
        <f>призеры!F24</f>
        <v>Свердловская, Качканар, МО</v>
      </c>
      <c r="G36" s="33"/>
      <c r="H36" s="34" t="str">
        <f>призеры!H24</f>
        <v>Сапунов Д.П., Мещерский В.В.</v>
      </c>
      <c r="I36" s="26"/>
      <c r="J36" s="27"/>
    </row>
    <row r="37" spans="1:10" ht="23.1" customHeight="1">
      <c r="A37" s="163"/>
      <c r="B37" s="52" t="s">
        <v>5</v>
      </c>
      <c r="C37" s="32" t="str">
        <f>призеры!C25</f>
        <v>КАШИНА Дарья Владимировна</v>
      </c>
      <c r="D37" s="32" t="str">
        <f>призеры!D25</f>
        <v>28.01.00, 1р</v>
      </c>
      <c r="E37" s="32" t="str">
        <f>призеры!E25</f>
        <v>УФО</v>
      </c>
      <c r="F37" s="32" t="str">
        <f>призеры!F25</f>
        <v>Свердловская, Екатеринбург, СШ по самбо и дзюдо</v>
      </c>
      <c r="G37" s="32"/>
      <c r="H37" s="35" t="str">
        <f>призеры!H25</f>
        <v>Пестич В.Н.</v>
      </c>
      <c r="I37" s="26"/>
      <c r="J37" s="27"/>
    </row>
    <row r="38" spans="1:10" ht="23.1" customHeight="1">
      <c r="A38" s="163"/>
      <c r="B38" s="52" t="s">
        <v>6</v>
      </c>
      <c r="C38" s="32" t="str">
        <f>призеры!C26</f>
        <v>КРАМАРЕВА Наталья Вадимовна</v>
      </c>
      <c r="D38" s="32" t="str">
        <f>призеры!D26</f>
        <v>12.06.99, 1р</v>
      </c>
      <c r="E38" s="32" t="str">
        <f>призеры!E26</f>
        <v>УФО</v>
      </c>
      <c r="F38" s="32" t="str">
        <f>призеры!F26</f>
        <v>Курганская, Шадринск, ШГПУ</v>
      </c>
      <c r="G38" s="32"/>
      <c r="H38" s="35" t="str">
        <f>призеры!H26</f>
        <v>Старцев А.А., Жавкин Э.Б.</v>
      </c>
      <c r="I38" s="26"/>
      <c r="J38" s="27"/>
    </row>
    <row r="39" spans="1:10" ht="23.1" customHeight="1" thickBot="1">
      <c r="A39" s="164"/>
      <c r="B39" s="53" t="s">
        <v>6</v>
      </c>
      <c r="C39" s="36" t="str">
        <f>призеры!C27</f>
        <v>УДОВИЧЕНКО Анна Юрьевна</v>
      </c>
      <c r="D39" s="36" t="str">
        <f>призеры!D27</f>
        <v>04.09.87, 1Р</v>
      </c>
      <c r="E39" s="36" t="str">
        <f>призеры!E27</f>
        <v>УФО</v>
      </c>
      <c r="F39" s="36" t="str">
        <f>призеры!F27</f>
        <v>Свердловская, Екатеринбург, ДЮСК Алый Парус</v>
      </c>
      <c r="G39" s="36"/>
      <c r="H39" s="37" t="str">
        <f>призеры!H27</f>
        <v>Еремеева Н.В.,Тараканов В.Н.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62" t="str">
        <f>призеры!A28</f>
        <v>64 кг</v>
      </c>
      <c r="B43" s="59" t="s">
        <v>4</v>
      </c>
      <c r="C43" s="33" t="str">
        <f>призеры!C28</f>
        <v>ГАИТОВА Алевтина Алексеевна</v>
      </c>
      <c r="D43" s="33" t="str">
        <f>призеры!D28</f>
        <v>30.03.96, МС</v>
      </c>
      <c r="E43" s="33" t="str">
        <f>призеры!E28</f>
        <v>УФО</v>
      </c>
      <c r="F43" s="33" t="str">
        <f>призеры!F28</f>
        <v>Челябинская, Челябинск</v>
      </c>
      <c r="G43" s="33"/>
      <c r="H43" s="34" t="str">
        <f>призеры!H28</f>
        <v>Исханов З.Л.</v>
      </c>
      <c r="I43" s="26"/>
      <c r="J43" s="27"/>
    </row>
    <row r="44" spans="1:10" ht="23.1" customHeight="1">
      <c r="A44" s="163"/>
      <c r="B44" s="52" t="s">
        <v>5</v>
      </c>
      <c r="C44" s="32" t="str">
        <f>призеры!C29</f>
        <v>ЛУШНИКОВА Светлана Родионовна</v>
      </c>
      <c r="D44" s="32" t="str">
        <f>призеры!D29</f>
        <v>01.04.98, МС</v>
      </c>
      <c r="E44" s="32" t="str">
        <f>призеры!E29</f>
        <v>УФО</v>
      </c>
      <c r="F44" s="32" t="str">
        <f>призеры!F29</f>
        <v>Курганская, Курган, СШОР№1</v>
      </c>
      <c r="G44" s="32"/>
      <c r="H44" s="35" t="str">
        <f>призеры!H29</f>
        <v>Распопов А.Н.</v>
      </c>
      <c r="I44" s="26"/>
      <c r="J44" s="27"/>
    </row>
    <row r="45" spans="1:10" ht="23.1" customHeight="1">
      <c r="A45" s="163"/>
      <c r="B45" s="52" t="s">
        <v>6</v>
      </c>
      <c r="C45" s="32" t="str">
        <f>призеры!C30</f>
        <v>КАМАЕВА Наталья Александровна</v>
      </c>
      <c r="D45" s="32" t="str">
        <f>призеры!D30</f>
        <v>16.10.94, МС</v>
      </c>
      <c r="E45" s="32" t="str">
        <f>призеры!E30</f>
        <v>УФО</v>
      </c>
      <c r="F45" s="32" t="str">
        <f>призеры!F30</f>
        <v>Курганская, Курган, ДЮСШ№4</v>
      </c>
      <c r="G45" s="32"/>
      <c r="H45" s="35" t="str">
        <f>призеры!H30</f>
        <v>Осипов В.Ю. Печерских В.И.</v>
      </c>
      <c r="I45" s="26"/>
      <c r="J45" s="27"/>
    </row>
    <row r="46" spans="1:10" ht="23.1" customHeight="1" thickBot="1">
      <c r="A46" s="164"/>
      <c r="B46" s="53" t="s">
        <v>6</v>
      </c>
      <c r="C46" s="36" t="str">
        <f>призеры!C31</f>
        <v>КАЛИНИНА Екатерина Ивановна</v>
      </c>
      <c r="D46" s="36" t="str">
        <f>призеры!D31</f>
        <v>13.03.99, КМС</v>
      </c>
      <c r="E46" s="36" t="str">
        <f>призеры!E31</f>
        <v>УФО</v>
      </c>
      <c r="F46" s="36" t="str">
        <f>призеры!F31</f>
        <v>Свердловская, Н-Тагил, СШ Тагилстрой</v>
      </c>
      <c r="G46" s="36"/>
      <c r="H46" s="37" t="str">
        <f>призеры!H31</f>
        <v>Матвеев С.В., Гориславский И.А.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62" t="str">
        <f>призеры!A32</f>
        <v>68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63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63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64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М.Г.Стенников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/г.Курган/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Д.П.Сапунов</v>
      </c>
      <c r="G57" s="18"/>
      <c r="H57" s="6"/>
    </row>
    <row r="58" spans="1:19" ht="12" customHeight="1">
      <c r="C58" s="1"/>
      <c r="F58" t="str">
        <f>[1]реквизиты!$G$9</f>
        <v>/Качканар/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27" zoomScale="90" zoomScaleNormal="100" zoomScaleSheetLayoutView="90" workbookViewId="0">
      <selection activeCell="M40" sqref="M40"/>
    </sheetView>
  </sheetViews>
  <sheetFormatPr defaultRowHeight="12.75"/>
  <cols>
    <col min="1" max="1" width="5.28515625" customWidth="1"/>
    <col min="2" max="2" width="6.7109375" customWidth="1"/>
    <col min="3" max="3" width="35.140625" bestFit="1" customWidth="1"/>
    <col min="4" max="4" width="13.85546875" customWidth="1"/>
    <col min="5" max="5" width="7.7109375" style="23" customWidth="1"/>
    <col min="6" max="6" width="17.7109375" customWidth="1"/>
    <col min="7" max="7" width="8" hidden="1" customWidth="1"/>
    <col min="8" max="8" width="18.140625" customWidth="1"/>
    <col min="9" max="9" width="0.140625" customWidth="1"/>
  </cols>
  <sheetData>
    <row r="1" spans="1:10" ht="21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17.25" customHeight="1">
      <c r="A2" s="150" t="s">
        <v>8</v>
      </c>
      <c r="B2" s="150"/>
      <c r="C2" s="150"/>
      <c r="D2" s="150"/>
      <c r="E2" s="150"/>
      <c r="F2" s="150"/>
      <c r="G2" s="150"/>
      <c r="H2" s="150"/>
      <c r="I2" s="150"/>
    </row>
    <row r="3" spans="1:10" ht="42" customHeight="1">
      <c r="A3" s="177" t="str">
        <f>'1стр'!A3:I3</f>
        <v>ЧЕМПИОНАТ УРАЛЬСКОГО ФЕДЕРАЛЬНОГО ОКРУГА ПО САМБО СРЕДИ ЖЕНЩИН</v>
      </c>
      <c r="B3" s="177"/>
      <c r="C3" s="177"/>
      <c r="D3" s="177"/>
      <c r="E3" s="177"/>
      <c r="F3" s="177"/>
      <c r="G3" s="177"/>
      <c r="H3" s="177"/>
      <c r="I3" s="177"/>
    </row>
    <row r="4" spans="1:10" ht="16.5" customHeight="1">
      <c r="A4" s="150" t="str">
        <f>'1стр'!A4:I4</f>
        <v>15-17  декабря 2018г.                                              г.Верхняя Пышма</v>
      </c>
      <c r="B4" s="150"/>
      <c r="C4" s="150"/>
      <c r="D4" s="150"/>
      <c r="E4" s="150"/>
      <c r="F4" s="150"/>
      <c r="G4" s="150"/>
      <c r="H4" s="150"/>
      <c r="I4" s="150"/>
    </row>
    <row r="5" spans="1:10" ht="18.75" thickBot="1">
      <c r="A5" s="210"/>
      <c r="B5" s="210"/>
      <c r="C5" s="210"/>
      <c r="D5" s="210"/>
      <c r="E5" s="210"/>
      <c r="F5" s="210"/>
      <c r="G5" s="210"/>
      <c r="H5" s="210"/>
      <c r="I5" s="210"/>
    </row>
    <row r="6" spans="1:10" ht="11.1" customHeight="1">
      <c r="A6" s="196" t="s">
        <v>27</v>
      </c>
      <c r="B6" s="205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 t="s">
        <v>26</v>
      </c>
      <c r="H6" s="170" t="s">
        <v>3</v>
      </c>
      <c r="I6" s="152"/>
    </row>
    <row r="7" spans="1:10" ht="13.5" customHeight="1" thickBot="1">
      <c r="A7" s="197"/>
      <c r="B7" s="206"/>
      <c r="C7" s="161"/>
      <c r="D7" s="161"/>
      <c r="E7" s="161"/>
      <c r="F7" s="161"/>
      <c r="G7" s="169"/>
      <c r="H7" s="171"/>
      <c r="I7" s="152"/>
    </row>
    <row r="8" spans="1:10" ht="23.1" hidden="1" customHeight="1">
      <c r="A8" s="207" t="s">
        <v>146</v>
      </c>
      <c r="B8" s="100" t="s">
        <v>4</v>
      </c>
      <c r="C8" s="110" t="e">
        <v>#N/A</v>
      </c>
      <c r="D8" s="110" t="e">
        <v>#N/A</v>
      </c>
      <c r="E8" s="110" t="e">
        <v>#N/A</v>
      </c>
      <c r="F8" s="110" t="e">
        <v>#N/A</v>
      </c>
      <c r="G8" s="110" t="e">
        <v>#N/A</v>
      </c>
      <c r="H8" s="111" t="e">
        <v>#N/A</v>
      </c>
      <c r="I8" s="156"/>
      <c r="J8" s="157"/>
    </row>
    <row r="9" spans="1:10" ht="23.1" hidden="1" customHeight="1" thickBot="1">
      <c r="A9" s="208"/>
      <c r="B9" s="101" t="s">
        <v>5</v>
      </c>
      <c r="C9" s="78" t="e">
        <v>#N/A</v>
      </c>
      <c r="D9" s="78" t="e">
        <v>#N/A</v>
      </c>
      <c r="E9" s="78" t="e">
        <v>#N/A</v>
      </c>
      <c r="F9" s="78" t="e">
        <v>#N/A</v>
      </c>
      <c r="G9" s="78" t="e">
        <v>#N/A</v>
      </c>
      <c r="H9" s="107" t="e">
        <v>#N/A</v>
      </c>
      <c r="I9" s="156"/>
      <c r="J9" s="157"/>
    </row>
    <row r="10" spans="1:10" ht="23.1" hidden="1" customHeight="1">
      <c r="A10" s="208"/>
      <c r="B10" s="97" t="s">
        <v>6</v>
      </c>
      <c r="C10" s="78" t="e">
        <v>#N/A</v>
      </c>
      <c r="D10" s="78" t="e">
        <v>#N/A</v>
      </c>
      <c r="E10" s="78" t="e">
        <v>#N/A</v>
      </c>
      <c r="F10" s="78" t="e">
        <v>#N/A</v>
      </c>
      <c r="G10" s="78" t="e">
        <v>#N/A</v>
      </c>
      <c r="H10" s="107" t="e">
        <v>#N/A</v>
      </c>
      <c r="I10" s="156"/>
      <c r="J10" s="157"/>
    </row>
    <row r="11" spans="1:10" ht="23.1" hidden="1" customHeight="1" thickBot="1">
      <c r="A11" s="209"/>
      <c r="B11" s="98" t="s">
        <v>6</v>
      </c>
      <c r="C11" s="108" t="e">
        <v>#N/A</v>
      </c>
      <c r="D11" s="108" t="e">
        <v>#N/A</v>
      </c>
      <c r="E11" s="108" t="e">
        <v>#N/A</v>
      </c>
      <c r="F11" s="108" t="e">
        <v>#N/A</v>
      </c>
      <c r="G11" s="108" t="e">
        <v>#N/A</v>
      </c>
      <c r="H11" s="109" t="e">
        <v>#N/A</v>
      </c>
      <c r="I11" s="156"/>
      <c r="J11" s="157"/>
    </row>
    <row r="12" spans="1:10" ht="27" customHeight="1">
      <c r="A12" s="153" t="s">
        <v>147</v>
      </c>
      <c r="B12" s="99" t="s">
        <v>4</v>
      </c>
      <c r="C12" s="113" t="str">
        <f>[2]ит.пр!C6</f>
        <v>ШКЕТ Ольга Владимировна</v>
      </c>
      <c r="D12" s="122" t="str">
        <f>[2]ит.пр!D6</f>
        <v>11.05.96, МС</v>
      </c>
      <c r="E12" s="122" t="str">
        <f>[2]ит.пр!E6</f>
        <v>УФО</v>
      </c>
      <c r="F12" s="122" t="str">
        <f>[2]ит.пр!F6</f>
        <v>Курганская, Курган, СШОР№1</v>
      </c>
      <c r="G12" s="123">
        <f>[2]ит.пр!G6</f>
        <v>0</v>
      </c>
      <c r="H12" s="124" t="str">
        <f>[2]ит.пр!H6</f>
        <v>Осипов В.Ю. Печерских В.И.</v>
      </c>
      <c r="I12" s="14"/>
      <c r="J12" s="92"/>
    </row>
    <row r="13" spans="1:10" ht="27" customHeight="1">
      <c r="A13" s="154"/>
      <c r="B13" s="97" t="s">
        <v>5</v>
      </c>
      <c r="C13" s="114" t="str">
        <f>[2]ит.пр!C7</f>
        <v>СКОРНЯКОВА Ксения Юрьевна</v>
      </c>
      <c r="D13" s="125" t="str">
        <f>[2]ит.пр!D7</f>
        <v>29.05.92, МС</v>
      </c>
      <c r="E13" s="125" t="s">
        <v>154</v>
      </c>
      <c r="F13" s="125" t="str">
        <f>[2]ит.пр!F7</f>
        <v>Свердловская, Качканар, МО</v>
      </c>
      <c r="G13" s="126">
        <f>[2]ит.пр!G7</f>
        <v>0</v>
      </c>
      <c r="H13" s="127" t="str">
        <f>[2]ит.пр!H7</f>
        <v>Сапунов Д.П., Мещерский В.В.</v>
      </c>
      <c r="I13" s="14"/>
    </row>
    <row r="14" spans="1:10" ht="27" customHeight="1">
      <c r="A14" s="154"/>
      <c r="B14" s="97" t="s">
        <v>6</v>
      </c>
      <c r="C14" s="114" t="str">
        <f>[2]ит.пр!C8</f>
        <v>ТИТОВА Ольга Алксандровна</v>
      </c>
      <c r="D14" s="125" t="str">
        <f>[2]ит.пр!D8</f>
        <v>13.02.90, МСМК</v>
      </c>
      <c r="E14" s="125" t="str">
        <f>[2]ит.пр!E8</f>
        <v>УФО</v>
      </c>
      <c r="F14" s="125" t="str">
        <f>[2]ит.пр!F8</f>
        <v>Свердловская, Екатеринбург, СШ по самбо и дзюдо</v>
      </c>
      <c r="G14" s="126">
        <f>[2]ит.пр!G8</f>
        <v>0</v>
      </c>
      <c r="H14" s="127" t="str">
        <f>[2]ит.пр!H8</f>
        <v>Печуров Е.А.</v>
      </c>
      <c r="I14" s="14"/>
    </row>
    <row r="15" spans="1:10" ht="27" customHeight="1" thickBot="1">
      <c r="A15" s="155"/>
      <c r="B15" s="98" t="s">
        <v>6</v>
      </c>
      <c r="C15" s="115" t="str">
        <f>[2]ит.пр!C9</f>
        <v>ГАСПАРЯН Наре Петросовна</v>
      </c>
      <c r="D15" s="128" t="str">
        <f>[2]ит.пр!D9</f>
        <v>26.02.97, КМС</v>
      </c>
      <c r="E15" s="128" t="s">
        <v>154</v>
      </c>
      <c r="F15" s="128" t="str">
        <f>[2]ит.пр!F9</f>
        <v>Челябинская, Челябинск</v>
      </c>
      <c r="G15" s="129">
        <f>[2]ит.пр!G9</f>
        <v>0</v>
      </c>
      <c r="H15" s="130" t="str">
        <f>[2]ит.пр!H9</f>
        <v>Кадолин В.И., Магданов Р.И.</v>
      </c>
      <c r="I15" s="93"/>
    </row>
    <row r="16" spans="1:10" ht="27" customHeight="1">
      <c r="A16" s="153" t="s">
        <v>148</v>
      </c>
      <c r="B16" s="99" t="s">
        <v>4</v>
      </c>
      <c r="C16" s="113" t="str">
        <f>[3]ит.пр!C6</f>
        <v>МАКАРОВА Ирина Сергеевна</v>
      </c>
      <c r="D16" s="122" t="str">
        <f>[3]ит.пр!D6</f>
        <v>17.04.91, КМС</v>
      </c>
      <c r="E16" s="122" t="str">
        <f>[3]ит.пр!E6</f>
        <v>УФО</v>
      </c>
      <c r="F16" s="122" t="str">
        <f>[3]ит.пр!F6</f>
        <v>Челябинская, Троицк</v>
      </c>
      <c r="G16" s="123">
        <f>[3]ит.пр!G6</f>
        <v>0</v>
      </c>
      <c r="H16" s="124" t="str">
        <f>[3]ит.пр!H6</f>
        <v>Ермаков В.Е.</v>
      </c>
      <c r="I16" s="26"/>
      <c r="J16" s="27"/>
    </row>
    <row r="17" spans="1:10" ht="27" customHeight="1">
      <c r="A17" s="154"/>
      <c r="B17" s="97" t="s">
        <v>5</v>
      </c>
      <c r="C17" s="114" t="str">
        <f>[3]ит.пр!C7</f>
        <v>ШАРИПОВА Екатерина Сергеевна</v>
      </c>
      <c r="D17" s="125" t="str">
        <f>[3]ит.пр!D7</f>
        <v>24.08.99, МС</v>
      </c>
      <c r="E17" s="125" t="str">
        <f>[3]ит.пр!E7</f>
        <v>УФО</v>
      </c>
      <c r="F17" s="125" t="str">
        <f>[3]ит.пр!F7</f>
        <v>Курганская, Курган, УОР</v>
      </c>
      <c r="G17" s="126">
        <f>[3]ит.пр!G7</f>
        <v>0</v>
      </c>
      <c r="H17" s="127" t="str">
        <f>[3]ит.пр!H7</f>
        <v>Кудрявцев С.Ю. Минниахметов А.С.</v>
      </c>
      <c r="I17" s="14"/>
      <c r="J17" s="27"/>
    </row>
    <row r="18" spans="1:10" ht="27" customHeight="1">
      <c r="A18" s="154"/>
      <c r="B18" s="97" t="s">
        <v>6</v>
      </c>
      <c r="C18" s="117" t="e">
        <f>[3]ит.пр!C8</f>
        <v>#N/A</v>
      </c>
      <c r="D18" s="126" t="e">
        <f>[3]ит.пр!D8</f>
        <v>#N/A</v>
      </c>
      <c r="E18" s="126" t="e">
        <f>[3]ит.пр!E8</f>
        <v>#N/A</v>
      </c>
      <c r="F18" s="126" t="e">
        <f>[3]ит.пр!F8</f>
        <v>#N/A</v>
      </c>
      <c r="G18" s="126" t="e">
        <f>[3]ит.пр!G8</f>
        <v>#N/A</v>
      </c>
      <c r="H18" s="131" t="e">
        <f>[3]ит.пр!H8</f>
        <v>#N/A</v>
      </c>
      <c r="I18" s="14"/>
      <c r="J18" s="27"/>
    </row>
    <row r="19" spans="1:10" ht="27" customHeight="1" thickBot="1">
      <c r="A19" s="155"/>
      <c r="B19" s="98" t="s">
        <v>6</v>
      </c>
      <c r="C19" s="116" t="e">
        <f>[3]ит.пр!C9</f>
        <v>#N/A</v>
      </c>
      <c r="D19" s="129" t="e">
        <f>[3]ит.пр!D9</f>
        <v>#N/A</v>
      </c>
      <c r="E19" s="129" t="e">
        <f>[3]ит.пр!E9</f>
        <v>#N/A</v>
      </c>
      <c r="F19" s="129" t="e">
        <f>[3]ит.пр!F9</f>
        <v>#N/A</v>
      </c>
      <c r="G19" s="129" t="e">
        <f>[3]ит.пр!G9</f>
        <v>#N/A</v>
      </c>
      <c r="H19" s="132" t="e">
        <f>[3]ит.пр!H9</f>
        <v>#N/A</v>
      </c>
      <c r="I19" s="26"/>
    </row>
    <row r="20" spans="1:10" ht="27" customHeight="1">
      <c r="A20" s="153" t="s">
        <v>149</v>
      </c>
      <c r="B20" s="99" t="s">
        <v>4</v>
      </c>
      <c r="C20" s="113" t="str">
        <f>[4]ит.пр!C6</f>
        <v>СЕМЕНОВА Екатерина Алексеевна</v>
      </c>
      <c r="D20" s="122" t="str">
        <f>[4]ит.пр!D6</f>
        <v>19.04.00, КМС</v>
      </c>
      <c r="E20" s="122" t="s">
        <v>154</v>
      </c>
      <c r="F20" s="122" t="str">
        <f>[4]ит.пр!F6</f>
        <v>Свердловская, Екатеринбург, СШ по самбо и дзюдо</v>
      </c>
      <c r="G20" s="123">
        <f>[4]ит.пр!G6</f>
        <v>0</v>
      </c>
      <c r="H20" s="124" t="str">
        <f>[4]ит.пр!H6</f>
        <v>Коростелев А.Б.</v>
      </c>
      <c r="I20" s="26"/>
      <c r="J20" s="27"/>
    </row>
    <row r="21" spans="1:10" ht="27" customHeight="1">
      <c r="A21" s="154"/>
      <c r="B21" s="97" t="s">
        <v>5</v>
      </c>
      <c r="C21" s="114" t="str">
        <f>[4]ит.пр!C7</f>
        <v>КУСЯЕВА Ильзира Аксановна</v>
      </c>
      <c r="D21" s="125" t="str">
        <f>[4]ит.пр!D7</f>
        <v>13.08.96, МС</v>
      </c>
      <c r="E21" s="125" t="s">
        <v>154</v>
      </c>
      <c r="F21" s="125" t="str">
        <f>[4]ит.пр!F7</f>
        <v>ХМАО-Югра, г.Нижневартовск</v>
      </c>
      <c r="G21" s="126">
        <f>[4]ит.пр!G7</f>
        <v>0</v>
      </c>
      <c r="H21" s="127" t="str">
        <f>[4]ит.пр!H7</f>
        <v>Мухин А.А.</v>
      </c>
      <c r="I21" s="14"/>
      <c r="J21" s="27"/>
    </row>
    <row r="22" spans="1:10" ht="27" customHeight="1">
      <c r="A22" s="154"/>
      <c r="B22" s="97" t="s">
        <v>6</v>
      </c>
      <c r="C22" s="114" t="str">
        <f>[4]ит.пр!C8</f>
        <v>БУКРИНА Полина Александровна</v>
      </c>
      <c r="D22" s="125" t="str">
        <f>[4]ит.пр!D8</f>
        <v>05.03.98, МС</v>
      </c>
      <c r="E22" s="125" t="s">
        <v>154</v>
      </c>
      <c r="F22" s="125" t="str">
        <f>[4]ит.пр!F8</f>
        <v>Курганская, Курган, СШОР№1</v>
      </c>
      <c r="G22" s="126">
        <f>[4]ит.пр!G8</f>
        <v>0</v>
      </c>
      <c r="H22" s="127" t="str">
        <f>[4]ит.пр!H8</f>
        <v>Евтодеев В.Ф.</v>
      </c>
      <c r="I22" s="14"/>
      <c r="J22" s="27"/>
    </row>
    <row r="23" spans="1:10" ht="27" customHeight="1" thickBot="1">
      <c r="A23" s="155"/>
      <c r="B23" s="98" t="s">
        <v>6</v>
      </c>
      <c r="C23" s="116" t="str">
        <f>[4]ит.пр!C9</f>
        <v>БЕРДЫШЕВА Ольга Вячеславовна</v>
      </c>
      <c r="D23" s="129" t="str">
        <f>[4]ит.пр!D9</f>
        <v>24.04.00, КМС</v>
      </c>
      <c r="E23" s="129" t="s">
        <v>154</v>
      </c>
      <c r="F23" s="129" t="str">
        <f>[4]ит.пр!F9</f>
        <v>Свердловская, Екатеринбург, СШ по самбо и дзюдо</v>
      </c>
      <c r="G23" s="129">
        <f>[4]ит.пр!G9</f>
        <v>0</v>
      </c>
      <c r="H23" s="132" t="str">
        <f>[4]ит.пр!H9</f>
        <v>Коростелев А.Б.</v>
      </c>
      <c r="I23" s="26"/>
    </row>
    <row r="24" spans="1:10" ht="27" customHeight="1">
      <c r="A24" s="153" t="s">
        <v>29</v>
      </c>
      <c r="B24" s="99" t="s">
        <v>4</v>
      </c>
      <c r="C24" s="113" t="str">
        <f>[5]ит.пр!C6</f>
        <v>ГАЛКИНА Владислава Андреевна</v>
      </c>
      <c r="D24" s="122" t="str">
        <f>[5]ит.пр!D6</f>
        <v>22.07.94, МС</v>
      </c>
      <c r="E24" s="122" t="str">
        <f>[5]ит.пр!E6</f>
        <v>УФО</v>
      </c>
      <c r="F24" s="122" t="str">
        <f>[5]ит.пр!F6</f>
        <v>Свердловская, Качканар, МО</v>
      </c>
      <c r="G24" s="123">
        <f>[5]ит.пр!G6</f>
        <v>0</v>
      </c>
      <c r="H24" s="124" t="str">
        <f>[5]ит.пр!H6</f>
        <v>Сапунов Д.П., Мещерский В.В.</v>
      </c>
      <c r="I24" s="26"/>
      <c r="J24" s="27"/>
    </row>
    <row r="25" spans="1:10" ht="27" customHeight="1">
      <c r="A25" s="154"/>
      <c r="B25" s="97" t="s">
        <v>5</v>
      </c>
      <c r="C25" s="114" t="str">
        <f>[5]ит.пр!C7</f>
        <v>КАШИНА Дарья Владимировна</v>
      </c>
      <c r="D25" s="125" t="str">
        <f>[5]ит.пр!D7</f>
        <v>28.01.00, 1р</v>
      </c>
      <c r="E25" s="125" t="str">
        <f>[5]ит.пр!E7</f>
        <v>УФО</v>
      </c>
      <c r="F25" s="125" t="str">
        <f>[5]ит.пр!F7</f>
        <v>Свердловская, Екатеринбург, СШ по самбо и дзюдо</v>
      </c>
      <c r="G25" s="126">
        <f>[5]ит.пр!G7</f>
        <v>0</v>
      </c>
      <c r="H25" s="127" t="str">
        <f>[5]ит.пр!H7</f>
        <v>Пестич В.Н.</v>
      </c>
      <c r="I25" s="14"/>
      <c r="J25" s="27"/>
    </row>
    <row r="26" spans="1:10" ht="27" customHeight="1">
      <c r="A26" s="154"/>
      <c r="B26" s="97" t="s">
        <v>6</v>
      </c>
      <c r="C26" s="114" t="str">
        <f>[5]ит.пр!C8</f>
        <v>КРАМАРЕВА Наталья Вадимовна</v>
      </c>
      <c r="D26" s="125" t="str">
        <f>[5]ит.пр!D8</f>
        <v>12.06.99, 1р</v>
      </c>
      <c r="E26" s="125" t="str">
        <f>[5]ит.пр!E8</f>
        <v>УФО</v>
      </c>
      <c r="F26" s="125" t="str">
        <f>[5]ит.пр!F8</f>
        <v>Курганская, Шадринск, ШГПУ</v>
      </c>
      <c r="G26" s="126">
        <f>[5]ит.пр!G8</f>
        <v>0</v>
      </c>
      <c r="H26" s="127" t="str">
        <f>[5]ит.пр!H8</f>
        <v>Старцев А.А., Жавкин Э.Б.</v>
      </c>
      <c r="I26" s="14"/>
      <c r="J26" s="27"/>
    </row>
    <row r="27" spans="1:10" ht="27" customHeight="1" thickBot="1">
      <c r="A27" s="155"/>
      <c r="B27" s="98" t="s">
        <v>6</v>
      </c>
      <c r="C27" s="115" t="str">
        <f>[5]ит.пр!C9</f>
        <v>УДОВИЧЕНКО Анна Юрьевна</v>
      </c>
      <c r="D27" s="128" t="str">
        <f>[5]ит.пр!D9</f>
        <v>04.09.87, 1Р</v>
      </c>
      <c r="E27" s="128" t="str">
        <f>[5]ит.пр!E9</f>
        <v>УФО</v>
      </c>
      <c r="F27" s="128" t="str">
        <f>[5]ит.пр!F9</f>
        <v>Свердловская, Екатеринбург, ДЮСК Алый Парус</v>
      </c>
      <c r="G27" s="129">
        <f>[5]ит.пр!G9</f>
        <v>0</v>
      </c>
      <c r="H27" s="130" t="str">
        <f>[5]ит.пр!H9</f>
        <v>Еремеева Н.В.,Тараканов В.Н.</v>
      </c>
      <c r="I27" s="25" t="s">
        <v>11</v>
      </c>
    </row>
    <row r="28" spans="1:10" ht="27" customHeight="1">
      <c r="A28" s="153" t="s">
        <v>150</v>
      </c>
      <c r="B28" s="99" t="s">
        <v>4</v>
      </c>
      <c r="C28" s="113" t="str">
        <f>[6]ит.пр!C6</f>
        <v>ГАИТОВА Алевтина Алексеевна</v>
      </c>
      <c r="D28" s="122" t="str">
        <f>[6]ит.пр!D6</f>
        <v>30.03.96, МС</v>
      </c>
      <c r="E28" s="122" t="str">
        <f>[6]ит.пр!E6</f>
        <v>УФО</v>
      </c>
      <c r="F28" s="122" t="str">
        <f>[6]ит.пр!F6</f>
        <v>Челябинская, Челябинск</v>
      </c>
      <c r="G28" s="123">
        <f>[6]ит.пр!G6</f>
        <v>0</v>
      </c>
      <c r="H28" s="124" t="str">
        <f>[6]ит.пр!H6</f>
        <v>Исханов З.Л.</v>
      </c>
      <c r="I28" s="26"/>
      <c r="J28" s="27"/>
    </row>
    <row r="29" spans="1:10" ht="27" customHeight="1">
      <c r="A29" s="154"/>
      <c r="B29" s="97" t="s">
        <v>5</v>
      </c>
      <c r="C29" s="114" t="str">
        <f>[6]ит.пр!C7</f>
        <v>ЛУШНИКОВА Светлана Родионовна</v>
      </c>
      <c r="D29" s="125" t="str">
        <f>[6]ит.пр!D7</f>
        <v>01.04.98, МС</v>
      </c>
      <c r="E29" s="125" t="str">
        <f>[6]ит.пр!E7</f>
        <v>УФО</v>
      </c>
      <c r="F29" s="125" t="str">
        <f>[6]ит.пр!F7</f>
        <v>Курганская, Курган, СШОР№1</v>
      </c>
      <c r="G29" s="126">
        <f>[6]ит.пр!G7</f>
        <v>0</v>
      </c>
      <c r="H29" s="127" t="str">
        <f>[6]ит.пр!H7</f>
        <v>Распопов А.Н.</v>
      </c>
      <c r="I29" s="14"/>
      <c r="J29" s="27"/>
    </row>
    <row r="30" spans="1:10" ht="27" customHeight="1">
      <c r="A30" s="154"/>
      <c r="B30" s="97" t="s">
        <v>6</v>
      </c>
      <c r="C30" s="114" t="str">
        <f>[6]ит.пр!C8</f>
        <v>КАМАЕВА Наталья Александровна</v>
      </c>
      <c r="D30" s="125" t="str">
        <f>[6]ит.пр!D8</f>
        <v>16.10.94, МС</v>
      </c>
      <c r="E30" s="125" t="str">
        <f>[6]ит.пр!E8</f>
        <v>УФО</v>
      </c>
      <c r="F30" s="125" t="str">
        <f>[6]ит.пр!F8</f>
        <v>Курганская, Курган, ДЮСШ№4</v>
      </c>
      <c r="G30" s="126">
        <f>[6]ит.пр!G8</f>
        <v>0</v>
      </c>
      <c r="H30" s="127" t="str">
        <f>[6]ит.пр!H8</f>
        <v>Осипов В.Ю. Печерских В.И.</v>
      </c>
      <c r="I30" s="14"/>
      <c r="J30" s="27"/>
    </row>
    <row r="31" spans="1:10" ht="27" customHeight="1" thickBot="1">
      <c r="A31" s="155"/>
      <c r="B31" s="98" t="s">
        <v>6</v>
      </c>
      <c r="C31" s="115" t="str">
        <f>[6]ит.пр!C9</f>
        <v>КАЛИНИНА Екатерина Ивановна</v>
      </c>
      <c r="D31" s="128" t="str">
        <f>[6]ит.пр!D9</f>
        <v>13.03.99, КМС</v>
      </c>
      <c r="E31" s="128" t="str">
        <f>[6]ит.пр!E9</f>
        <v>УФО</v>
      </c>
      <c r="F31" s="128" t="str">
        <f>[6]ит.пр!F9</f>
        <v>Свердловская, Н-Тагил, СШ Тагилстрой</v>
      </c>
      <c r="G31" s="129">
        <f>[6]ит.пр!G9</f>
        <v>0</v>
      </c>
      <c r="H31" s="130" t="str">
        <f>[6]ит.пр!H9</f>
        <v>Матвеев С.В., Гориславский И.А.</v>
      </c>
      <c r="I31" s="26"/>
    </row>
    <row r="32" spans="1:10" ht="27" customHeight="1">
      <c r="A32" s="153" t="s">
        <v>151</v>
      </c>
      <c r="B32" s="99" t="s">
        <v>4</v>
      </c>
      <c r="C32" s="113" t="str">
        <f>[7]ит.пр!C6</f>
        <v>СУСЛОВА Екатерина Алексеевна</v>
      </c>
      <c r="D32" s="122" t="str">
        <f>[7]ит.пр!D6</f>
        <v>09.04.98, КМС</v>
      </c>
      <c r="E32" s="122" t="str">
        <f>[7]ит.пр!E6</f>
        <v>УФО</v>
      </c>
      <c r="F32" s="122" t="str">
        <f>[7]ит.пр!F6</f>
        <v>Свердловская, Н-Тагил, ДЮСШ№2</v>
      </c>
      <c r="G32" s="123">
        <f>[7]ит.пр!G6</f>
        <v>0</v>
      </c>
      <c r="H32" s="124" t="str">
        <f>[7]ит.пр!H6</f>
        <v>Перминов О.Р.</v>
      </c>
      <c r="I32" s="26"/>
      <c r="J32" s="27"/>
    </row>
    <row r="33" spans="1:10" ht="27" customHeight="1">
      <c r="A33" s="154"/>
      <c r="B33" s="97" t="s">
        <v>5</v>
      </c>
      <c r="C33" s="114" t="str">
        <f>[7]ит.пр!C7</f>
        <v>ШАРКУНОВА Дарья Владимировна</v>
      </c>
      <c r="D33" s="125" t="str">
        <f>[7]ит.пр!D7</f>
        <v>31.01.99, КМС</v>
      </c>
      <c r="E33" s="125" t="str">
        <f>[7]ит.пр!E7</f>
        <v>УФО</v>
      </c>
      <c r="F33" s="125" t="str">
        <f>[7]ит.пр!F7</f>
        <v>Свердловская, Ирбит, ДЮСШ</v>
      </c>
      <c r="G33" s="126">
        <f>[7]ит.пр!G7</f>
        <v>0</v>
      </c>
      <c r="H33" s="127" t="str">
        <f>[7]ит.пр!H7</f>
        <v>Шевчук П.Н.</v>
      </c>
      <c r="I33" s="14"/>
      <c r="J33" s="27"/>
    </row>
    <row r="34" spans="1:10" ht="27" customHeight="1">
      <c r="A34" s="154"/>
      <c r="B34" s="97" t="s">
        <v>6</v>
      </c>
      <c r="C34" s="114" t="str">
        <f>[7]ит.пр!C8</f>
        <v>ИШКУЛОВА Валерия Фянисовна</v>
      </c>
      <c r="D34" s="125" t="str">
        <f>[7]ит.пр!D8</f>
        <v>21.07.98, 1р</v>
      </c>
      <c r="E34" s="125" t="str">
        <f>[7]ит.пр!E8</f>
        <v>УФО</v>
      </c>
      <c r="F34" s="125" t="str">
        <f>[7]ит.пр!F8</f>
        <v>ХМАО-Югра, г.Нижневартовск</v>
      </c>
      <c r="G34" s="126">
        <f>[7]ит.пр!G8</f>
        <v>0</v>
      </c>
      <c r="H34" s="127" t="str">
        <f>[7]ит.пр!H8</f>
        <v>Кобелев В,Н.</v>
      </c>
      <c r="I34" s="14"/>
      <c r="J34" s="27"/>
    </row>
    <row r="35" spans="1:10" ht="27" customHeight="1" thickBot="1">
      <c r="A35" s="155"/>
      <c r="B35" s="120" t="s">
        <v>6</v>
      </c>
      <c r="C35" s="121" t="str">
        <f>[7]ит.пр!C9</f>
        <v>ДРУЖИНИНА Снежана Игоревна</v>
      </c>
      <c r="D35" s="133" t="str">
        <f>[7]ит.пр!D9</f>
        <v>30.11.00, КМС</v>
      </c>
      <c r="E35" s="133" t="str">
        <f>[7]ит.пр!E9</f>
        <v>УФО</v>
      </c>
      <c r="F35" s="133" t="str">
        <f>[7]ит.пр!F9</f>
        <v>Курганская, Курган, СШОР№1</v>
      </c>
      <c r="G35" s="133">
        <f>[7]ит.пр!G9</f>
        <v>0</v>
      </c>
      <c r="H35" s="134" t="str">
        <f>[7]ит.пр!H9</f>
        <v>Распопов А.Н.</v>
      </c>
      <c r="I35" s="26"/>
    </row>
    <row r="36" spans="1:10" ht="27" customHeight="1">
      <c r="A36" s="200" t="s">
        <v>33</v>
      </c>
      <c r="B36" s="28" t="s">
        <v>4</v>
      </c>
      <c r="C36" s="113" t="str">
        <f>[8]ит.пр!C6</f>
        <v>ОСИНЦЕВА Илона Сергеевна</v>
      </c>
      <c r="D36" s="122" t="str">
        <f>[8]ит.пр!D6</f>
        <v>12.03.95, МС</v>
      </c>
      <c r="E36" s="122" t="str">
        <f>[8]ит.пр!E6</f>
        <v>УФО</v>
      </c>
      <c r="F36" s="122" t="str">
        <f>[8]ит.пр!F6</f>
        <v>Свердловская, Екатеринбург, СШ по самбо и дзюдо</v>
      </c>
      <c r="G36" s="122">
        <f>[8]ит.пр!G6</f>
        <v>0</v>
      </c>
      <c r="H36" s="124" t="str">
        <f>[8]ит.пр!H6</f>
        <v>Коростелев А.Б.</v>
      </c>
      <c r="I36" s="26"/>
      <c r="J36" s="27"/>
    </row>
    <row r="37" spans="1:10" ht="27" customHeight="1">
      <c r="A37" s="201"/>
      <c r="B37" s="84" t="s">
        <v>5</v>
      </c>
      <c r="C37" s="114" t="str">
        <f>[8]ит.пр!C7</f>
        <v>БИРЮЧЕВА Инна Андреевна</v>
      </c>
      <c r="D37" s="125" t="str">
        <f>[8]ит.пр!D7</f>
        <v>19.03.96, КМС</v>
      </c>
      <c r="E37" s="125" t="str">
        <f>[8]ит.пр!E7</f>
        <v>УФО</v>
      </c>
      <c r="F37" s="125" t="str">
        <f>[8]ит.пр!F7</f>
        <v>Свердловская, Сысерть</v>
      </c>
      <c r="G37" s="125">
        <f>[8]ит.пр!G7</f>
        <v>0</v>
      </c>
      <c r="H37" s="127" t="str">
        <f>[8]ит.пр!H7</f>
        <v>Демидов И.В.</v>
      </c>
      <c r="I37" s="14"/>
      <c r="J37" s="27"/>
    </row>
    <row r="38" spans="1:10" ht="27" customHeight="1">
      <c r="A38" s="201"/>
      <c r="B38" s="84" t="s">
        <v>6</v>
      </c>
      <c r="C38" s="114"/>
      <c r="D38" s="125"/>
      <c r="E38" s="125"/>
      <c r="F38" s="125"/>
      <c r="G38" s="126"/>
      <c r="H38" s="127"/>
      <c r="I38" s="14"/>
      <c r="J38" s="27"/>
    </row>
    <row r="39" spans="1:10" ht="27" customHeight="1" thickBot="1">
      <c r="A39" s="202"/>
      <c r="B39" s="85" t="s">
        <v>6</v>
      </c>
      <c r="C39" s="115"/>
      <c r="D39" s="128"/>
      <c r="E39" s="128"/>
      <c r="F39" s="128"/>
      <c r="G39" s="129"/>
      <c r="H39" s="130"/>
      <c r="I39" s="26"/>
    </row>
    <row r="40" spans="1:10" ht="27" customHeight="1">
      <c r="A40" s="203" t="s">
        <v>152</v>
      </c>
      <c r="B40" s="96" t="s">
        <v>4</v>
      </c>
      <c r="C40" s="118" t="str">
        <f>[9]ит.пр!C6</f>
        <v>ВДОВЕНКО Евгения Алексеевна</v>
      </c>
      <c r="D40" s="135" t="str">
        <f>[9]ит.пр!D6</f>
        <v>07.04.00, КМС</v>
      </c>
      <c r="E40" s="135" t="str">
        <f>[9]ит.пр!E6</f>
        <v>УФО</v>
      </c>
      <c r="F40" s="135" t="str">
        <f>[9]ит.пр!F6</f>
        <v>Курганская, Курган, СШОР№1</v>
      </c>
      <c r="G40" s="136">
        <f>[9]ит.пр!G6</f>
        <v>0</v>
      </c>
      <c r="H40" s="137" t="str">
        <f>[9]ит.пр!H6</f>
        <v>Кинель С.В.</v>
      </c>
      <c r="I40" s="26"/>
      <c r="J40" s="27"/>
    </row>
    <row r="41" spans="1:10" ht="27" customHeight="1">
      <c r="A41" s="154"/>
      <c r="B41" s="97" t="s">
        <v>5</v>
      </c>
      <c r="C41" s="114" t="str">
        <f>[9]ит.пр!C7</f>
        <v>КОРСАКОВА Елизавета Евгеньевна</v>
      </c>
      <c r="D41" s="125" t="str">
        <f>[9]ит.пр!D7</f>
        <v>05.05.97, КМС</v>
      </c>
      <c r="E41" s="125" t="str">
        <f>[9]ит.пр!E7</f>
        <v>УФО</v>
      </c>
      <c r="F41" s="125" t="str">
        <f>[9]ит.пр!F7</f>
        <v>Тюменская, Тюмень</v>
      </c>
      <c r="G41" s="126">
        <f>[9]ит.пр!G7</f>
        <v>0</v>
      </c>
      <c r="H41" s="127" t="str">
        <f>[9]ит.пр!H7</f>
        <v>Николаев А.А.</v>
      </c>
      <c r="I41" s="14"/>
      <c r="J41" s="27"/>
    </row>
    <row r="42" spans="1:10" ht="27" customHeight="1">
      <c r="A42" s="154"/>
      <c r="B42" s="97" t="s">
        <v>6</v>
      </c>
      <c r="C42" s="117" t="str">
        <f>[9]ит.пр!C8</f>
        <v>ХИСМАТУЛЛИНА Ксения Алексеевна</v>
      </c>
      <c r="D42" s="126" t="str">
        <f>[9]ит.пр!D8</f>
        <v>23.05.00, КМС</v>
      </c>
      <c r="E42" s="126" t="str">
        <f>[9]ит.пр!E8</f>
        <v>УФО</v>
      </c>
      <c r="F42" s="126" t="str">
        <f>[9]ит.пр!F8</f>
        <v>Свердловская, Екатеринбург</v>
      </c>
      <c r="G42" s="126">
        <f>[9]ит.пр!G8</f>
        <v>0</v>
      </c>
      <c r="H42" s="131" t="str">
        <f>[9]ит.пр!H8</f>
        <v>Федосеев М.В., Селянина О.В.</v>
      </c>
      <c r="I42" s="14"/>
      <c r="J42" s="27"/>
    </row>
    <row r="43" spans="1:10" ht="27" customHeight="1" thickBot="1">
      <c r="A43" s="204"/>
      <c r="B43" s="98" t="s">
        <v>6</v>
      </c>
      <c r="C43" s="116" t="str">
        <f>[9]ит.пр!C9</f>
        <v>ЯШИНА Полина Сергеевна</v>
      </c>
      <c r="D43" s="129" t="str">
        <f>[9]ит.пр!D9</f>
        <v>13.02.98, 1р</v>
      </c>
      <c r="E43" s="129" t="str">
        <f>[9]ит.пр!E9</f>
        <v>УФО</v>
      </c>
      <c r="F43" s="129" t="str">
        <f>[9]ит.пр!F9</f>
        <v>Свердловская, Екатеринбург, ДЮСК Алый Парус</v>
      </c>
      <c r="G43" s="129">
        <f>[9]ит.пр!G9</f>
        <v>0</v>
      </c>
      <c r="H43" s="132" t="str">
        <f>[9]ит.пр!H9</f>
        <v>Еремеева Н.В.,Даутов А.Р.</v>
      </c>
      <c r="I43" s="26"/>
    </row>
    <row r="44" spans="1:10" ht="27" customHeight="1">
      <c r="A44" s="198" t="s">
        <v>153</v>
      </c>
      <c r="B44" s="99" t="s">
        <v>4</v>
      </c>
      <c r="C44" s="113" t="str">
        <f>[10]ит.пр!C6</f>
        <v>ЗАБОЛОТСКИХ Владлена Сергеевна</v>
      </c>
      <c r="D44" s="122" t="str">
        <f>[10]ит.пр!D6</f>
        <v>27.11.98, КМС</v>
      </c>
      <c r="E44" s="122" t="str">
        <f>[10]ит.пр!E6</f>
        <v>УФО</v>
      </c>
      <c r="F44" s="122" t="str">
        <f>[10]ит.пр!F6</f>
        <v>Челябинская, Челябинск</v>
      </c>
      <c r="G44" s="123">
        <f>[10]ит.пр!G6</f>
        <v>0</v>
      </c>
      <c r="H44" s="124" t="str">
        <f>[10]ит.пр!H6</f>
        <v>Фарахутдинов Р.Р., Бализов Е.</v>
      </c>
      <c r="I44" s="26"/>
      <c r="J44" s="27"/>
    </row>
    <row r="45" spans="1:10" ht="27" customHeight="1" thickBot="1">
      <c r="A45" s="199"/>
      <c r="B45" s="98" t="s">
        <v>5</v>
      </c>
      <c r="C45" s="146" t="str">
        <f>[10]ит.пр!C7</f>
        <v>БЕЗРУЧКО Анастасия Юрьевна</v>
      </c>
      <c r="D45" s="147" t="str">
        <f>[10]ит.пр!D7</f>
        <v>30.09.97, 1р</v>
      </c>
      <c r="E45" s="147" t="str">
        <f>[10]ит.пр!E7</f>
        <v>УФО</v>
      </c>
      <c r="F45" s="147" t="str">
        <f>[10]ит.пр!F7</f>
        <v>Челябинская, Челябинск</v>
      </c>
      <c r="G45" s="129">
        <f>[10]ит.пр!G7</f>
        <v>0</v>
      </c>
      <c r="H45" s="148" t="str">
        <f>[10]ит.пр!H7</f>
        <v>Кадолин В.И., Магданов Р.И.</v>
      </c>
      <c r="I45" s="14"/>
      <c r="J45" s="27"/>
    </row>
    <row r="46" spans="1:10" ht="23.1" customHeight="1">
      <c r="B46" s="12"/>
      <c r="C46" s="3"/>
      <c r="D46" s="4"/>
      <c r="E46" s="4"/>
      <c r="F46" s="5"/>
      <c r="G46" s="5"/>
      <c r="H46" s="3"/>
      <c r="I46" s="103">
        <v>0</v>
      </c>
      <c r="J46" s="102"/>
    </row>
    <row r="47" spans="1:10" ht="23.1" customHeight="1">
      <c r="A47" s="1"/>
      <c r="B47" s="18" t="str">
        <f>[1]реквизиты!$A$6</f>
        <v>Гл. судья, судья ВК</v>
      </c>
      <c r="C47" s="6"/>
      <c r="D47" s="6"/>
      <c r="E47" s="21"/>
      <c r="F47" s="18" t="str">
        <f>'1стр'!F55</f>
        <v>М.Г.Стенников</v>
      </c>
      <c r="G47" s="18"/>
      <c r="H47" s="6"/>
      <c r="I47" s="14"/>
      <c r="J47" s="102"/>
    </row>
    <row r="48" spans="1:10" ht="23.1" customHeight="1">
      <c r="A48" s="1"/>
      <c r="B48" s="18"/>
      <c r="C48" s="7"/>
      <c r="D48" s="7"/>
      <c r="E48" s="22"/>
      <c r="F48" t="str">
        <f>[1]реквизиты!$G$9</f>
        <v>/Качканар/</v>
      </c>
      <c r="G48" s="17"/>
      <c r="H48" s="7"/>
      <c r="I48" s="14"/>
      <c r="J48" s="102"/>
    </row>
    <row r="49" spans="1:10" ht="23.1" customHeight="1">
      <c r="A49" s="1"/>
      <c r="B49" s="18" t="str">
        <f>[1]реквизиты!$A$8</f>
        <v>Гл. секретарь, судья ВК</v>
      </c>
      <c r="C49" s="7"/>
      <c r="D49" s="7"/>
      <c r="E49" s="22"/>
      <c r="F49" s="18" t="str">
        <f>[1]реквизиты!$G$8</f>
        <v>Д.П.Сапунов</v>
      </c>
      <c r="G49" s="18"/>
      <c r="H49" s="6"/>
      <c r="I49" s="26"/>
      <c r="J49" s="1"/>
    </row>
    <row r="50" spans="1:10" ht="23.1" customHeight="1">
      <c r="C50" s="1"/>
      <c r="F50" t="str">
        <f>[1]реквизиты!$G$9</f>
        <v>/Качканар/</v>
      </c>
      <c r="H50" s="7"/>
      <c r="I50" s="26"/>
      <c r="J50" s="1"/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5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1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zoomScale="90" zoomScaleNormal="100" zoomScaleSheetLayoutView="90" workbookViewId="0">
      <selection activeCell="M17" sqref="M17"/>
    </sheetView>
  </sheetViews>
  <sheetFormatPr defaultRowHeight="12.75"/>
  <cols>
    <col min="1" max="1" width="5.28515625" customWidth="1"/>
    <col min="2" max="2" width="6.7109375" customWidth="1"/>
    <col min="3" max="3" width="31.7109375" customWidth="1"/>
    <col min="4" max="4" width="13.85546875" customWidth="1"/>
    <col min="5" max="5" width="5.28515625" style="23" bestFit="1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49" t="s">
        <v>7</v>
      </c>
      <c r="B1" s="149"/>
      <c r="C1" s="149"/>
      <c r="D1" s="149"/>
      <c r="E1" s="149"/>
      <c r="F1" s="149"/>
      <c r="G1" s="149"/>
      <c r="H1" s="149"/>
      <c r="I1" s="149"/>
    </row>
    <row r="2" spans="1:10" ht="48" customHeight="1">
      <c r="A2" s="211" t="s">
        <v>155</v>
      </c>
      <c r="B2" s="212"/>
      <c r="C2" s="212"/>
      <c r="D2" s="212"/>
      <c r="E2" s="212"/>
      <c r="F2" s="212"/>
      <c r="G2" s="212"/>
      <c r="H2" s="212"/>
      <c r="I2" s="212"/>
    </row>
    <row r="3" spans="1:10" ht="48" customHeight="1">
      <c r="A3" s="177" t="str">
        <f>'1стр'!A3:I3</f>
        <v>ЧЕМПИОНАТ УРАЛЬСКОГО ФЕДЕРАЛЬНОГО ОКРУГА ПО САМБО СРЕДИ ЖЕНЩИН</v>
      </c>
      <c r="B3" s="177"/>
      <c r="C3" s="177"/>
      <c r="D3" s="177"/>
      <c r="E3" s="177"/>
      <c r="F3" s="177"/>
      <c r="G3" s="177"/>
      <c r="H3" s="177"/>
      <c r="I3" s="177"/>
    </row>
    <row r="4" spans="1:10" ht="16.5" customHeight="1">
      <c r="A4" s="150" t="str">
        <f>'1стр'!A4:I4</f>
        <v>15-17  декабря 2018г.                                              г.Верхняя Пышма</v>
      </c>
      <c r="B4" s="150"/>
      <c r="C4" s="150"/>
      <c r="D4" s="150"/>
      <c r="E4" s="150"/>
      <c r="F4" s="150"/>
      <c r="G4" s="150"/>
      <c r="H4" s="150"/>
      <c r="I4" s="150"/>
    </row>
    <row r="5" spans="1:10" ht="18.75" thickBot="1">
      <c r="A5" s="210"/>
      <c r="B5" s="210"/>
      <c r="C5" s="210"/>
      <c r="D5" s="210"/>
      <c r="E5" s="210"/>
      <c r="F5" s="210"/>
      <c r="G5" s="210"/>
      <c r="H5" s="210"/>
      <c r="I5" s="210"/>
    </row>
    <row r="6" spans="1:10" ht="11.1" customHeight="1">
      <c r="A6" s="196" t="s">
        <v>27</v>
      </c>
      <c r="B6" s="205" t="s">
        <v>0</v>
      </c>
      <c r="C6" s="160" t="s">
        <v>1</v>
      </c>
      <c r="D6" s="160" t="s">
        <v>2</v>
      </c>
      <c r="E6" s="160" t="s">
        <v>12</v>
      </c>
      <c r="F6" s="160" t="s">
        <v>13</v>
      </c>
      <c r="G6" s="168" t="s">
        <v>26</v>
      </c>
      <c r="H6" s="170" t="s">
        <v>3</v>
      </c>
      <c r="I6" s="152"/>
    </row>
    <row r="7" spans="1:10" ht="13.5" customHeight="1" thickBot="1">
      <c r="A7" s="197"/>
      <c r="B7" s="206"/>
      <c r="C7" s="161"/>
      <c r="D7" s="161"/>
      <c r="E7" s="161"/>
      <c r="F7" s="161"/>
      <c r="G7" s="169"/>
      <c r="H7" s="171"/>
      <c r="I7" s="152"/>
    </row>
    <row r="8" spans="1:10" ht="23.1" hidden="1" customHeight="1">
      <c r="A8" s="213" t="s">
        <v>146</v>
      </c>
      <c r="B8" s="100" t="s">
        <v>4</v>
      </c>
      <c r="C8" s="110" t="e">
        <v>#N/A</v>
      </c>
      <c r="D8" s="110" t="e">
        <v>#N/A</v>
      </c>
      <c r="E8" s="110" t="e">
        <v>#N/A</v>
      </c>
      <c r="F8" s="110" t="e">
        <v>#N/A</v>
      </c>
      <c r="G8" s="110" t="e">
        <v>#N/A</v>
      </c>
      <c r="H8" s="111" t="e">
        <v>#N/A</v>
      </c>
      <c r="I8" s="156"/>
      <c r="J8" s="157"/>
    </row>
    <row r="9" spans="1:10" ht="23.1" hidden="1" customHeight="1" thickBot="1">
      <c r="A9" s="214"/>
      <c r="B9" s="101" t="s">
        <v>5</v>
      </c>
      <c r="C9" s="78" t="e">
        <v>#N/A</v>
      </c>
      <c r="D9" s="78" t="e">
        <v>#N/A</v>
      </c>
      <c r="E9" s="78" t="e">
        <v>#N/A</v>
      </c>
      <c r="F9" s="78" t="e">
        <v>#N/A</v>
      </c>
      <c r="G9" s="78" t="e">
        <v>#N/A</v>
      </c>
      <c r="H9" s="107" t="e">
        <v>#N/A</v>
      </c>
      <c r="I9" s="156"/>
      <c r="J9" s="157"/>
    </row>
    <row r="10" spans="1:10" ht="23.1" hidden="1" customHeight="1">
      <c r="A10" s="214"/>
      <c r="B10" s="97" t="s">
        <v>6</v>
      </c>
      <c r="C10" s="78" t="e">
        <v>#N/A</v>
      </c>
      <c r="D10" s="78" t="e">
        <v>#N/A</v>
      </c>
      <c r="E10" s="78" t="e">
        <v>#N/A</v>
      </c>
      <c r="F10" s="78" t="e">
        <v>#N/A</v>
      </c>
      <c r="G10" s="78" t="e">
        <v>#N/A</v>
      </c>
      <c r="H10" s="107" t="e">
        <v>#N/A</v>
      </c>
      <c r="I10" s="156"/>
      <c r="J10" s="157"/>
    </row>
    <row r="11" spans="1:10" ht="23.1" hidden="1" customHeight="1" thickBot="1">
      <c r="A11" s="215"/>
      <c r="B11" s="98" t="s">
        <v>6</v>
      </c>
      <c r="C11" s="108" t="e">
        <v>#N/A</v>
      </c>
      <c r="D11" s="108" t="e">
        <v>#N/A</v>
      </c>
      <c r="E11" s="108" t="e">
        <v>#N/A</v>
      </c>
      <c r="F11" s="108" t="e">
        <v>#N/A</v>
      </c>
      <c r="G11" s="108" t="e">
        <v>#N/A</v>
      </c>
      <c r="H11" s="109" t="e">
        <v>#N/A</v>
      </c>
      <c r="I11" s="156"/>
      <c r="J11" s="157"/>
    </row>
    <row r="12" spans="1:10" ht="24.95" customHeight="1">
      <c r="A12" s="213" t="s">
        <v>147</v>
      </c>
      <c r="B12" s="99" t="s">
        <v>4</v>
      </c>
      <c r="C12" s="33" t="str">
        <f>[2]ит.пр!C6</f>
        <v>ШКЕТ Ольга Владимировна</v>
      </c>
      <c r="D12" s="33" t="str">
        <f>[2]ит.пр!D6</f>
        <v>11.05.96, МС</v>
      </c>
      <c r="E12" s="33" t="str">
        <f>[2]ит.пр!E6</f>
        <v>УФО</v>
      </c>
      <c r="F12" s="33" t="str">
        <f>[2]ит.пр!F6</f>
        <v>Курганская, Курган, СШОР№1</v>
      </c>
      <c r="G12" s="110">
        <f>[2]ит.пр!G6</f>
        <v>0</v>
      </c>
      <c r="H12" s="34" t="str">
        <f>[2]ит.пр!H6</f>
        <v>Осипов В.Ю. Печерских В.И.</v>
      </c>
      <c r="I12" s="106"/>
      <c r="J12" s="105"/>
    </row>
    <row r="13" spans="1:10" ht="24.95" customHeight="1" thickBot="1">
      <c r="A13" s="214"/>
      <c r="B13" s="97" t="s">
        <v>5</v>
      </c>
      <c r="C13" s="32" t="str">
        <f>[2]ит.пр!C7</f>
        <v>СКОРНЯКОВА Ксения Юрьевна</v>
      </c>
      <c r="D13" s="32" t="str">
        <f>[2]ит.пр!D7</f>
        <v>29.05.92, МС</v>
      </c>
      <c r="E13" s="32" t="s">
        <v>154</v>
      </c>
      <c r="F13" s="32" t="str">
        <f>[2]ит.пр!F7</f>
        <v>Свердловская, Качканар, МО</v>
      </c>
      <c r="G13" s="78">
        <f>[2]ит.пр!G7</f>
        <v>0</v>
      </c>
      <c r="H13" s="35" t="str">
        <f>[2]ит.пр!H7</f>
        <v>Сапунов Д.П., Мещерский В.В.</v>
      </c>
      <c r="I13" s="106"/>
    </row>
    <row r="14" spans="1:10" ht="24.95" hidden="1" customHeight="1">
      <c r="A14" s="214"/>
      <c r="B14" s="97" t="s">
        <v>6</v>
      </c>
      <c r="C14" s="32" t="str">
        <f>[2]ит.пр!C8</f>
        <v>ТИТОВА Ольга Алксандровна</v>
      </c>
      <c r="D14" s="32" t="str">
        <f>[2]ит.пр!D8</f>
        <v>13.02.90, МСМК</v>
      </c>
      <c r="E14" s="32" t="str">
        <f>[2]ит.пр!E8</f>
        <v>УФО</v>
      </c>
      <c r="F14" s="32" t="str">
        <f>[2]ит.пр!F8</f>
        <v>Свердловская, Екатеринбург, СШ по самбо и дзюдо</v>
      </c>
      <c r="G14" s="78">
        <f>[2]ит.пр!G8</f>
        <v>0</v>
      </c>
      <c r="H14" s="35" t="str">
        <f>[2]ит.пр!H8</f>
        <v>Печуров Е.А.</v>
      </c>
      <c r="I14" s="106"/>
    </row>
    <row r="15" spans="1:10" ht="24.95" hidden="1" customHeight="1" thickBot="1">
      <c r="A15" s="215"/>
      <c r="B15" s="98" t="s">
        <v>6</v>
      </c>
      <c r="C15" s="36" t="str">
        <f>[2]ит.пр!C9</f>
        <v>ГАСПАРЯН Наре Петросовна</v>
      </c>
      <c r="D15" s="36" t="str">
        <f>[2]ит.пр!D9</f>
        <v>26.02.97, КМС</v>
      </c>
      <c r="E15" s="36" t="s">
        <v>154</v>
      </c>
      <c r="F15" s="36" t="str">
        <f>[2]ит.пр!F9</f>
        <v>Челябинская, Челябинск</v>
      </c>
      <c r="G15" s="108">
        <f>[2]ит.пр!G9</f>
        <v>0</v>
      </c>
      <c r="H15" s="37" t="str">
        <f>[2]ит.пр!H9</f>
        <v>Кадолин В.И., Магданов Р.И.</v>
      </c>
      <c r="I15" s="106"/>
    </row>
    <row r="16" spans="1:10" ht="24.95" customHeight="1">
      <c r="A16" s="213" t="s">
        <v>148</v>
      </c>
      <c r="B16" s="99" t="s">
        <v>4</v>
      </c>
      <c r="C16" s="33" t="str">
        <f>[3]ит.пр!C6</f>
        <v>МАКАРОВА Ирина Сергеевна</v>
      </c>
      <c r="D16" s="33" t="str">
        <f>[3]ит.пр!D6</f>
        <v>17.04.91, КМС</v>
      </c>
      <c r="E16" s="33" t="str">
        <f>[3]ит.пр!E6</f>
        <v>УФО</v>
      </c>
      <c r="F16" s="33" t="str">
        <f>[3]ит.пр!F6</f>
        <v>Челябинская, Троицк</v>
      </c>
      <c r="G16" s="110">
        <f>[3]ит.пр!G6</f>
        <v>0</v>
      </c>
      <c r="H16" s="34" t="str">
        <f>[3]ит.пр!H6</f>
        <v>Ермаков В.Е.</v>
      </c>
      <c r="I16" s="106"/>
      <c r="J16" s="105"/>
    </row>
    <row r="17" spans="1:10" ht="24.95" customHeight="1" thickBot="1">
      <c r="A17" s="214"/>
      <c r="B17" s="97" t="s">
        <v>5</v>
      </c>
      <c r="C17" s="32" t="str">
        <f>[3]ит.пр!C7</f>
        <v>ШАРИПОВА Екатерина Сергеевна</v>
      </c>
      <c r="D17" s="32" t="str">
        <f>[3]ит.пр!D7</f>
        <v>24.08.99, МС</v>
      </c>
      <c r="E17" s="32" t="str">
        <f>[3]ит.пр!E7</f>
        <v>УФО</v>
      </c>
      <c r="F17" s="32" t="str">
        <f>[3]ит.пр!F7</f>
        <v>Курганская, Курган, УОР</v>
      </c>
      <c r="G17" s="78">
        <f>[3]ит.пр!G7</f>
        <v>0</v>
      </c>
      <c r="H17" s="35" t="str">
        <f>[3]ит.пр!H7</f>
        <v>Кудрявцев С.Ю. Минниахметов А.С.</v>
      </c>
      <c r="I17" s="106"/>
      <c r="J17" s="105"/>
    </row>
    <row r="18" spans="1:10" ht="24.95" hidden="1" customHeight="1">
      <c r="A18" s="214"/>
      <c r="B18" s="97" t="s">
        <v>6</v>
      </c>
      <c r="C18" s="32" t="e">
        <f>[3]ит.пр!C8</f>
        <v>#N/A</v>
      </c>
      <c r="D18" s="32" t="e">
        <f>[3]ит.пр!D8</f>
        <v>#N/A</v>
      </c>
      <c r="E18" s="32" t="e">
        <f>[3]ит.пр!E8</f>
        <v>#N/A</v>
      </c>
      <c r="F18" s="32" t="e">
        <f>[3]ит.пр!F8</f>
        <v>#N/A</v>
      </c>
      <c r="G18" s="78" t="e">
        <f>[3]ит.пр!G8</f>
        <v>#N/A</v>
      </c>
      <c r="H18" s="35" t="e">
        <f>[3]ит.пр!H8</f>
        <v>#N/A</v>
      </c>
      <c r="I18" s="106"/>
      <c r="J18" s="105"/>
    </row>
    <row r="19" spans="1:10" ht="23.1" hidden="1" customHeight="1" thickBot="1">
      <c r="A19" s="215"/>
      <c r="B19" s="98" t="s">
        <v>6</v>
      </c>
      <c r="C19" s="108" t="e">
        <f>[3]ит.пр!C9</f>
        <v>#N/A</v>
      </c>
      <c r="D19" s="108" t="e">
        <f>[3]ит.пр!D9</f>
        <v>#N/A</v>
      </c>
      <c r="E19" s="108" t="e">
        <f>[3]ит.пр!E9</f>
        <v>#N/A</v>
      </c>
      <c r="F19" s="108" t="e">
        <f>[3]ит.пр!F9</f>
        <v>#N/A</v>
      </c>
      <c r="G19" s="108" t="e">
        <f>[3]ит.пр!G9</f>
        <v>#N/A</v>
      </c>
      <c r="H19" s="109" t="e">
        <f>[3]ит.пр!H9</f>
        <v>#N/A</v>
      </c>
      <c r="I19" s="106"/>
    </row>
    <row r="20" spans="1:10" ht="24.95" customHeight="1">
      <c r="A20" s="213" t="s">
        <v>149</v>
      </c>
      <c r="B20" s="99" t="s">
        <v>4</v>
      </c>
      <c r="C20" s="33" t="str">
        <f>[4]ит.пр!C6</f>
        <v>СЕМЕНОВА Екатерина Алексеевна</v>
      </c>
      <c r="D20" s="33" t="str">
        <f>[4]ит.пр!D6</f>
        <v>19.04.00, КМС</v>
      </c>
      <c r="E20" s="33" t="s">
        <v>154</v>
      </c>
      <c r="F20" s="33" t="str">
        <f>[4]ит.пр!F6</f>
        <v>Свердловская, Екатеринбург, СШ по самбо и дзюдо</v>
      </c>
      <c r="G20" s="110">
        <f>[4]ит.пр!G6</f>
        <v>0</v>
      </c>
      <c r="H20" s="34" t="str">
        <f>[4]ит.пр!H6</f>
        <v>Коростелев А.Б.</v>
      </c>
      <c r="I20" s="106"/>
      <c r="J20" s="105"/>
    </row>
    <row r="21" spans="1:10" ht="24.95" customHeight="1" thickBot="1">
      <c r="A21" s="214"/>
      <c r="B21" s="97" t="s">
        <v>5</v>
      </c>
      <c r="C21" s="32" t="str">
        <f>[4]ит.пр!C7</f>
        <v>КУСЯЕВА Ильзира Аксановна</v>
      </c>
      <c r="D21" s="32" t="str">
        <f>[4]ит.пр!D7</f>
        <v>13.08.96, МС</v>
      </c>
      <c r="E21" s="32" t="s">
        <v>154</v>
      </c>
      <c r="F21" s="32" t="str">
        <f>[4]ит.пр!F7</f>
        <v>ХМАО-Югра, г.Нижневартовск</v>
      </c>
      <c r="G21" s="78">
        <f>[4]ит.пр!G7</f>
        <v>0</v>
      </c>
      <c r="H21" s="35" t="str">
        <f>[4]ит.пр!H7</f>
        <v>Мухин А.А.</v>
      </c>
      <c r="I21" s="106"/>
      <c r="J21" s="105"/>
    </row>
    <row r="22" spans="1:10" ht="24.95" hidden="1" customHeight="1">
      <c r="A22" s="214"/>
      <c r="B22" s="97" t="s">
        <v>6</v>
      </c>
      <c r="C22" s="32" t="str">
        <f>[4]ит.пр!C8</f>
        <v>БУКРИНА Полина Александровна</v>
      </c>
      <c r="D22" s="32" t="str">
        <f>[4]ит.пр!D8</f>
        <v>05.03.98, МС</v>
      </c>
      <c r="E22" s="32" t="s">
        <v>154</v>
      </c>
      <c r="F22" s="32" t="str">
        <f>[4]ит.пр!F8</f>
        <v>Курганская, Курган, СШОР№1</v>
      </c>
      <c r="G22" s="78">
        <f>[4]ит.пр!G8</f>
        <v>0</v>
      </c>
      <c r="H22" s="35" t="str">
        <f>[4]ит.пр!H8</f>
        <v>Евтодеев В.Ф.</v>
      </c>
      <c r="I22" s="106"/>
      <c r="J22" s="105"/>
    </row>
    <row r="23" spans="1:10" ht="24.95" hidden="1" customHeight="1" thickBot="1">
      <c r="A23" s="215"/>
      <c r="B23" s="98" t="s">
        <v>6</v>
      </c>
      <c r="C23" s="36" t="str">
        <f>[4]ит.пр!C9</f>
        <v>БЕРДЫШЕВА Ольга Вячеславовна</v>
      </c>
      <c r="D23" s="36" t="str">
        <f>[4]ит.пр!D9</f>
        <v>24.04.00, КМС</v>
      </c>
      <c r="E23" s="36" t="s">
        <v>154</v>
      </c>
      <c r="F23" s="36" t="str">
        <f>[4]ит.пр!F9</f>
        <v>Свердловская, Екатеринбург, СШ по самбо и дзюдо</v>
      </c>
      <c r="G23" s="108">
        <f>[4]ит.пр!G9</f>
        <v>0</v>
      </c>
      <c r="H23" s="37" t="str">
        <f>[4]ит.пр!H9</f>
        <v>Коростелев А.Б.</v>
      </c>
      <c r="I23" s="106"/>
    </row>
    <row r="24" spans="1:10" ht="24.95" customHeight="1">
      <c r="A24" s="213" t="s">
        <v>29</v>
      </c>
      <c r="B24" s="99" t="s">
        <v>4</v>
      </c>
      <c r="C24" s="33" t="str">
        <f>[5]ит.пр!C6</f>
        <v>ГАЛКИНА Владислава Андреевна</v>
      </c>
      <c r="D24" s="33" t="str">
        <f>[5]ит.пр!D6</f>
        <v>22.07.94, МС</v>
      </c>
      <c r="E24" s="33" t="str">
        <f>[5]ит.пр!E6</f>
        <v>УФО</v>
      </c>
      <c r="F24" s="33" t="str">
        <f>[5]ит.пр!F6</f>
        <v>Свердловская, Качканар, МО</v>
      </c>
      <c r="G24" s="110">
        <f>[5]ит.пр!G6</f>
        <v>0</v>
      </c>
      <c r="H24" s="34" t="str">
        <f>[5]ит.пр!H6</f>
        <v>Сапунов Д.П., Мещерский В.В.</v>
      </c>
      <c r="I24" s="106"/>
      <c r="J24" s="105"/>
    </row>
    <row r="25" spans="1:10" ht="24.95" customHeight="1" thickBot="1">
      <c r="A25" s="214"/>
      <c r="B25" s="97" t="s">
        <v>5</v>
      </c>
      <c r="C25" s="32" t="str">
        <f>[5]ит.пр!C7</f>
        <v>КАШИНА Дарья Владимировна</v>
      </c>
      <c r="D25" s="32" t="str">
        <f>[5]ит.пр!D7</f>
        <v>28.01.00, 1р</v>
      </c>
      <c r="E25" s="32" t="str">
        <f>[5]ит.пр!E7</f>
        <v>УФО</v>
      </c>
      <c r="F25" s="32" t="str">
        <f>[5]ит.пр!F7</f>
        <v>Свердловская, Екатеринбург, СШ по самбо и дзюдо</v>
      </c>
      <c r="G25" s="78">
        <f>[5]ит.пр!G7</f>
        <v>0</v>
      </c>
      <c r="H25" s="35" t="str">
        <f>[5]ит.пр!H7</f>
        <v>Пестич В.Н.</v>
      </c>
      <c r="I25" s="106"/>
      <c r="J25" s="105"/>
    </row>
    <row r="26" spans="1:10" ht="24.95" hidden="1" customHeight="1">
      <c r="A26" s="214"/>
      <c r="B26" s="97" t="s">
        <v>6</v>
      </c>
      <c r="C26" s="32" t="str">
        <f>[5]ит.пр!C8</f>
        <v>КРАМАРЕВА Наталья Вадимовна</v>
      </c>
      <c r="D26" s="32" t="str">
        <f>[5]ит.пр!D8</f>
        <v>12.06.99, 1р</v>
      </c>
      <c r="E26" s="32" t="str">
        <f>[5]ит.пр!E8</f>
        <v>УФО</v>
      </c>
      <c r="F26" s="32" t="str">
        <f>[5]ит.пр!F8</f>
        <v>Курганская, Шадринск, ШГПУ</v>
      </c>
      <c r="G26" s="78">
        <f>[5]ит.пр!G8</f>
        <v>0</v>
      </c>
      <c r="H26" s="35" t="str">
        <f>[5]ит.пр!H8</f>
        <v>Старцев А.А., Жавкин Э.Б.</v>
      </c>
      <c r="I26" s="106"/>
      <c r="J26" s="105"/>
    </row>
    <row r="27" spans="1:10" ht="24.95" hidden="1" customHeight="1" thickBot="1">
      <c r="A27" s="215"/>
      <c r="B27" s="98" t="s">
        <v>6</v>
      </c>
      <c r="C27" s="36" t="str">
        <f>[5]ит.пр!C9</f>
        <v>УДОВИЧЕНКО Анна Юрьевна</v>
      </c>
      <c r="D27" s="36" t="str">
        <f>[5]ит.пр!D9</f>
        <v>04.09.87, 1Р</v>
      </c>
      <c r="E27" s="36" t="str">
        <f>[5]ит.пр!E9</f>
        <v>УФО</v>
      </c>
      <c r="F27" s="36" t="str">
        <f>[5]ит.пр!F9</f>
        <v>Свердловская, Екатеринбург, ДЮСК Алый Парус</v>
      </c>
      <c r="G27" s="108">
        <f>[5]ит.пр!G9</f>
        <v>0</v>
      </c>
      <c r="H27" s="37" t="str">
        <f>[5]ит.пр!H9</f>
        <v>Еремеева Н.В.,Тараканов В.Н.</v>
      </c>
      <c r="I27" s="25" t="s">
        <v>11</v>
      </c>
    </row>
    <row r="28" spans="1:10" ht="24.95" customHeight="1">
      <c r="A28" s="213" t="s">
        <v>150</v>
      </c>
      <c r="B28" s="99" t="s">
        <v>4</v>
      </c>
      <c r="C28" s="33" t="str">
        <f>[6]ит.пр!C6</f>
        <v>ГАИТОВА Алевтина Алексеевна</v>
      </c>
      <c r="D28" s="33" t="str">
        <f>[6]ит.пр!D6</f>
        <v>30.03.96, МС</v>
      </c>
      <c r="E28" s="33" t="str">
        <f>[6]ит.пр!E6</f>
        <v>УФО</v>
      </c>
      <c r="F28" s="33" t="str">
        <f>[6]ит.пр!F6</f>
        <v>Челябинская, Челябинск</v>
      </c>
      <c r="G28" s="110">
        <f>[6]ит.пр!G6</f>
        <v>0</v>
      </c>
      <c r="H28" s="34" t="str">
        <f>[6]ит.пр!H6</f>
        <v>Исханов З.Л.</v>
      </c>
      <c r="I28" s="106"/>
      <c r="J28" s="105"/>
    </row>
    <row r="29" spans="1:10" ht="24.95" customHeight="1" thickBot="1">
      <c r="A29" s="214"/>
      <c r="B29" s="97" t="s">
        <v>5</v>
      </c>
      <c r="C29" s="32" t="str">
        <f>[6]ит.пр!C7</f>
        <v>ЛУШНИКОВА Светлана Родионовна</v>
      </c>
      <c r="D29" s="32" t="str">
        <f>[6]ит.пр!D7</f>
        <v>01.04.98, МС</v>
      </c>
      <c r="E29" s="32" t="str">
        <f>[6]ит.пр!E7</f>
        <v>УФО</v>
      </c>
      <c r="F29" s="32" t="str">
        <f>[6]ит.пр!F7</f>
        <v>Курганская, Курган, СШОР№1</v>
      </c>
      <c r="G29" s="78">
        <f>[6]ит.пр!G7</f>
        <v>0</v>
      </c>
      <c r="H29" s="35" t="str">
        <f>[6]ит.пр!H7</f>
        <v>Распопов А.Н.</v>
      </c>
      <c r="I29" s="106"/>
      <c r="J29" s="105"/>
    </row>
    <row r="30" spans="1:10" ht="24.95" hidden="1" customHeight="1">
      <c r="A30" s="214"/>
      <c r="B30" s="97" t="s">
        <v>6</v>
      </c>
      <c r="C30" s="32" t="str">
        <f>[6]ит.пр!C8</f>
        <v>КАМАЕВА Наталья Александровна</v>
      </c>
      <c r="D30" s="32" t="str">
        <f>[6]ит.пр!D8</f>
        <v>16.10.94, МС</v>
      </c>
      <c r="E30" s="32" t="str">
        <f>[6]ит.пр!E8</f>
        <v>УФО</v>
      </c>
      <c r="F30" s="32" t="str">
        <f>[6]ит.пр!F8</f>
        <v>Курганская, Курган, ДЮСШ№4</v>
      </c>
      <c r="G30" s="78">
        <f>[6]ит.пр!G8</f>
        <v>0</v>
      </c>
      <c r="H30" s="35" t="str">
        <f>[6]ит.пр!H8</f>
        <v>Осипов В.Ю. Печерских В.И.</v>
      </c>
      <c r="I30" s="106"/>
      <c r="J30" s="105"/>
    </row>
    <row r="31" spans="1:10" ht="24.95" hidden="1" customHeight="1" thickBot="1">
      <c r="A31" s="215"/>
      <c r="B31" s="98" t="s">
        <v>6</v>
      </c>
      <c r="C31" s="36" t="str">
        <f>[6]ит.пр!C9</f>
        <v>КАЛИНИНА Екатерина Ивановна</v>
      </c>
      <c r="D31" s="36" t="str">
        <f>[6]ит.пр!D9</f>
        <v>13.03.99, КМС</v>
      </c>
      <c r="E31" s="36" t="str">
        <f>[6]ит.пр!E9</f>
        <v>УФО</v>
      </c>
      <c r="F31" s="36" t="str">
        <f>[6]ит.пр!F9</f>
        <v>Свердловская, Н-Тагил, СШ Тагилстрой</v>
      </c>
      <c r="G31" s="108">
        <f>[6]ит.пр!G9</f>
        <v>0</v>
      </c>
      <c r="H31" s="37" t="str">
        <f>[6]ит.пр!H9</f>
        <v>Матвеев С.В., Гориславский И.А.</v>
      </c>
      <c r="I31" s="106"/>
    </row>
    <row r="32" spans="1:10" ht="24.95" customHeight="1">
      <c r="A32" s="213" t="s">
        <v>151</v>
      </c>
      <c r="B32" s="99" t="s">
        <v>4</v>
      </c>
      <c r="C32" s="33" t="str">
        <f>[7]ит.пр!C6</f>
        <v>СУСЛОВА Екатерина Алексеевна</v>
      </c>
      <c r="D32" s="33" t="str">
        <f>[7]ит.пр!D6</f>
        <v>09.04.98, КМС</v>
      </c>
      <c r="E32" s="33" t="str">
        <f>[7]ит.пр!E6</f>
        <v>УФО</v>
      </c>
      <c r="F32" s="33" t="str">
        <f>[7]ит.пр!F6</f>
        <v>Свердловская, Н-Тагил, ДЮСШ№2</v>
      </c>
      <c r="G32" s="110">
        <f>[7]ит.пр!G6</f>
        <v>0</v>
      </c>
      <c r="H32" s="34" t="str">
        <f>[7]ит.пр!H6</f>
        <v>Перминов О.Р.</v>
      </c>
      <c r="I32" s="106"/>
      <c r="J32" s="105"/>
    </row>
    <row r="33" spans="1:10" ht="24.95" customHeight="1" thickBot="1">
      <c r="A33" s="214"/>
      <c r="B33" s="97" t="s">
        <v>5</v>
      </c>
      <c r="C33" s="32" t="str">
        <f>[7]ит.пр!C7</f>
        <v>ШАРКУНОВА Дарья Владимировна</v>
      </c>
      <c r="D33" s="32" t="str">
        <f>[7]ит.пр!D7</f>
        <v>31.01.99, КМС</v>
      </c>
      <c r="E33" s="32" t="str">
        <f>[7]ит.пр!E7</f>
        <v>УФО</v>
      </c>
      <c r="F33" s="32" t="str">
        <f>[7]ит.пр!F7</f>
        <v>Свердловская, Ирбит, ДЮСШ</v>
      </c>
      <c r="G33" s="78">
        <f>[7]ит.пр!G7</f>
        <v>0</v>
      </c>
      <c r="H33" s="35" t="str">
        <f>[7]ит.пр!H7</f>
        <v>Шевчук П.Н.</v>
      </c>
      <c r="I33" s="106"/>
      <c r="J33" s="105"/>
    </row>
    <row r="34" spans="1:10" ht="24.95" hidden="1" customHeight="1">
      <c r="A34" s="214"/>
      <c r="B34" s="97" t="s">
        <v>6</v>
      </c>
      <c r="C34" s="32" t="str">
        <f>[7]ит.пр!C8</f>
        <v>ИШКУЛОВА Валерия Фянисовна</v>
      </c>
      <c r="D34" s="32" t="str">
        <f>[7]ит.пр!D8</f>
        <v>21.07.98, 1р</v>
      </c>
      <c r="E34" s="32" t="str">
        <f>[7]ит.пр!E8</f>
        <v>УФО</v>
      </c>
      <c r="F34" s="32" t="str">
        <f>[7]ит.пр!F8</f>
        <v>ХМАО-Югра, г.Нижневартовск</v>
      </c>
      <c r="G34" s="78">
        <f>[7]ит.пр!G8</f>
        <v>0</v>
      </c>
      <c r="H34" s="35" t="str">
        <f>[7]ит.пр!H8</f>
        <v>Кобелев В,Н.</v>
      </c>
      <c r="I34" s="106"/>
      <c r="J34" s="105"/>
    </row>
    <row r="35" spans="1:10" ht="23.1" hidden="1" customHeight="1" thickBot="1">
      <c r="A35" s="215"/>
      <c r="B35" s="98" t="s">
        <v>6</v>
      </c>
      <c r="C35" s="108" t="str">
        <f>[7]ит.пр!C9</f>
        <v>ДРУЖИНИНА Снежана Игоревна</v>
      </c>
      <c r="D35" s="108" t="str">
        <f>[7]ит.пр!D9</f>
        <v>30.11.00, КМС</v>
      </c>
      <c r="E35" s="108" t="str">
        <f>[7]ит.пр!E9</f>
        <v>УФО</v>
      </c>
      <c r="F35" s="108" t="str">
        <f>[7]ит.пр!F9</f>
        <v>Курганская, Курган, СШОР№1</v>
      </c>
      <c r="G35" s="108">
        <f>[7]ит.пр!G9</f>
        <v>0</v>
      </c>
      <c r="H35" s="109" t="str">
        <f>[7]ит.пр!H9</f>
        <v>Распопов А.Н.</v>
      </c>
      <c r="I35" s="106"/>
    </row>
    <row r="36" spans="1:10" ht="24.95" customHeight="1">
      <c r="A36" s="213" t="s">
        <v>33</v>
      </c>
      <c r="B36" s="99" t="s">
        <v>4</v>
      </c>
      <c r="C36" s="33" t="str">
        <f>[8]ит.пр!C6</f>
        <v>ОСИНЦЕВА Илона Сергеевна</v>
      </c>
      <c r="D36" s="33" t="str">
        <f>[8]ит.пр!D6</f>
        <v>12.03.95, МС</v>
      </c>
      <c r="E36" s="33" t="str">
        <f>[8]ит.пр!E6</f>
        <v>УФО</v>
      </c>
      <c r="F36" s="33" t="str">
        <f>[8]ит.пр!F6</f>
        <v>Свердловская, Екатеринбург, СШ по самбо и дзюдо</v>
      </c>
      <c r="G36" s="33">
        <f>[8]ит.пр!G6</f>
        <v>0</v>
      </c>
      <c r="H36" s="33" t="str">
        <f>[8]ит.пр!H6</f>
        <v>Коростелев А.Б.</v>
      </c>
      <c r="I36" s="106"/>
      <c r="J36" s="105"/>
    </row>
    <row r="37" spans="1:10" ht="24.95" customHeight="1" thickBot="1">
      <c r="A37" s="215"/>
      <c r="B37" s="97" t="s">
        <v>5</v>
      </c>
      <c r="C37" s="32" t="str">
        <f>[8]ит.пр!C7</f>
        <v>БИРЮЧЕВА Инна Андреевна</v>
      </c>
      <c r="D37" s="32" t="str">
        <f>[8]ит.пр!D7</f>
        <v>19.03.96, КМС</v>
      </c>
      <c r="E37" s="32" t="str">
        <f>[8]ит.пр!E7</f>
        <v>УФО</v>
      </c>
      <c r="F37" s="32" t="str">
        <f>[8]ит.пр!F7</f>
        <v>Свердловская, Сысерть</v>
      </c>
      <c r="G37" s="32">
        <f>[8]ит.пр!G7</f>
        <v>0</v>
      </c>
      <c r="H37" s="32" t="str">
        <f>[8]ит.пр!H7</f>
        <v>Демидов И.В.</v>
      </c>
      <c r="I37" s="106"/>
      <c r="J37" s="105"/>
    </row>
    <row r="38" spans="1:10" ht="24.95" customHeight="1">
      <c r="A38" s="216" t="s">
        <v>152</v>
      </c>
      <c r="B38" s="28" t="s">
        <v>4</v>
      </c>
      <c r="C38" s="33" t="str">
        <f>[9]ит.пр!C6</f>
        <v>ВДОВЕНКО Евгения Алексеевна</v>
      </c>
      <c r="D38" s="33" t="str">
        <f>[9]ит.пр!D6</f>
        <v>07.04.00, КМС</v>
      </c>
      <c r="E38" s="33" t="str">
        <f>[9]ит.пр!E6</f>
        <v>УФО</v>
      </c>
      <c r="F38" s="33" t="str">
        <f>[9]ит.пр!F6</f>
        <v>Курганская, Курган, СШОР№1</v>
      </c>
      <c r="G38" s="110">
        <f>[9]ит.пр!G6</f>
        <v>0</v>
      </c>
      <c r="H38" s="34" t="str">
        <f>[9]ит.пр!H6</f>
        <v>Кинель С.В.</v>
      </c>
      <c r="I38" s="106"/>
      <c r="J38" s="105"/>
    </row>
    <row r="39" spans="1:10" ht="24.95" customHeight="1" thickBot="1">
      <c r="A39" s="214"/>
      <c r="B39" s="85" t="s">
        <v>5</v>
      </c>
      <c r="C39" s="36" t="str">
        <f>[9]ит.пр!C7</f>
        <v>КОРСАКОВА Елизавета Евгеньевна</v>
      </c>
      <c r="D39" s="36" t="str">
        <f>[9]ит.пр!D7</f>
        <v>05.05.97, КМС</v>
      </c>
      <c r="E39" s="36" t="str">
        <f>[9]ит.пр!E7</f>
        <v>УФО</v>
      </c>
      <c r="F39" s="36" t="str">
        <f>[9]ит.пр!F7</f>
        <v>Тюменская, Тюмень</v>
      </c>
      <c r="G39" s="108">
        <f>[9]ит.пр!G7</f>
        <v>0</v>
      </c>
      <c r="H39" s="37" t="str">
        <f>[9]ит.пр!H7</f>
        <v>Николаев А.А.</v>
      </c>
      <c r="I39" s="106"/>
      <c r="J39" s="105"/>
    </row>
    <row r="40" spans="1:10" ht="23.1" hidden="1" customHeight="1">
      <c r="A40" s="214"/>
      <c r="B40" s="96" t="s">
        <v>6</v>
      </c>
      <c r="C40" s="76" t="str">
        <f>[9]ит.пр!C8</f>
        <v>ХИСМАТУЛЛИНА Ксения Алексеевна</v>
      </c>
      <c r="D40" s="76" t="str">
        <f>[9]ит.пр!D8</f>
        <v>23.05.00, КМС</v>
      </c>
      <c r="E40" s="76" t="str">
        <f>[9]ит.пр!E8</f>
        <v>УФО</v>
      </c>
      <c r="F40" s="76" t="str">
        <f>[9]ит.пр!F8</f>
        <v>Свердловская, Екатеринбург</v>
      </c>
      <c r="G40" s="76">
        <f>[9]ит.пр!G8</f>
        <v>0</v>
      </c>
      <c r="H40" s="138" t="str">
        <f>[9]ит.пр!H8</f>
        <v>Федосеев М.В., Селянина О.В.</v>
      </c>
      <c r="I40" s="106"/>
      <c r="J40" s="105"/>
    </row>
    <row r="41" spans="1:10" ht="23.1" hidden="1" customHeight="1" thickBot="1">
      <c r="A41" s="217"/>
      <c r="B41" s="98" t="s">
        <v>6</v>
      </c>
      <c r="C41" s="108" t="str">
        <f>[9]ит.пр!C9</f>
        <v>ЯШИНА Полина Сергеевна</v>
      </c>
      <c r="D41" s="108" t="str">
        <f>[9]ит.пр!D9</f>
        <v>13.02.98, 1р</v>
      </c>
      <c r="E41" s="108" t="str">
        <f>[9]ит.пр!E9</f>
        <v>УФО</v>
      </c>
      <c r="F41" s="108" t="str">
        <f>[9]ит.пр!F9</f>
        <v>Свердловская, Екатеринбург, ДЮСК Алый Парус</v>
      </c>
      <c r="G41" s="108">
        <f>[9]ит.пр!G9</f>
        <v>0</v>
      </c>
      <c r="H41" s="109" t="str">
        <f>[9]ит.пр!H9</f>
        <v>Еремеева Н.В.,Даутов А.Р.</v>
      </c>
      <c r="I41" s="106"/>
    </row>
    <row r="42" spans="1:10" ht="24.95" customHeight="1">
      <c r="A42" s="213" t="s">
        <v>153</v>
      </c>
      <c r="B42" s="99" t="s">
        <v>4</v>
      </c>
      <c r="C42" s="43" t="str">
        <f>[10]ит.пр!C6</f>
        <v>ЗАБОЛОТСКИХ Владлена Сергеевна</v>
      </c>
      <c r="D42" s="43" t="str">
        <f>[10]ит.пр!D6</f>
        <v>27.11.98, КМС</v>
      </c>
      <c r="E42" s="43" t="str">
        <f>[10]ит.пр!E6</f>
        <v>УФО</v>
      </c>
      <c r="F42" s="43" t="str">
        <f>[10]ит.пр!F6</f>
        <v>Челябинская, Челябинск</v>
      </c>
      <c r="G42" s="139">
        <f>[10]ит.пр!G6</f>
        <v>0</v>
      </c>
      <c r="H42" s="44" t="str">
        <f>[10]ит.пр!H6</f>
        <v>Фарахутдинов Р.Р., Бализов Е.</v>
      </c>
      <c r="I42" s="106"/>
      <c r="J42" s="105"/>
    </row>
    <row r="43" spans="1:10" ht="23.1" customHeight="1" thickBot="1">
      <c r="A43" s="214"/>
      <c r="B43" s="97" t="s">
        <v>5</v>
      </c>
      <c r="C43" s="94" t="str">
        <f>[10]ит.пр!C7</f>
        <v>БЕЗРУЧКО Анастасия Юрьевна</v>
      </c>
      <c r="D43" s="94" t="str">
        <f>[10]ит.пр!D7</f>
        <v>30.09.97, 1р</v>
      </c>
      <c r="E43" s="94" t="str">
        <f>[10]ит.пр!E7</f>
        <v>УФО</v>
      </c>
      <c r="F43" s="94" t="str">
        <f>[10]ит.пр!F7</f>
        <v>Челябинская, Челябинск</v>
      </c>
      <c r="G43" s="112">
        <f>[10]ит.пр!G7</f>
        <v>0</v>
      </c>
      <c r="H43" s="95" t="str">
        <f>[10]ит.пр!H7</f>
        <v>Кадолин В.И., Магданов Р.И.</v>
      </c>
      <c r="I43" s="106"/>
      <c r="J43" s="105"/>
    </row>
    <row r="44" spans="1:10" ht="23.1" hidden="1" customHeight="1">
      <c r="A44" s="214"/>
      <c r="B44" s="97" t="s">
        <v>6</v>
      </c>
      <c r="C44" s="88" t="e">
        <f>[10]ит.пр!C8</f>
        <v>#N/A</v>
      </c>
      <c r="D44" s="88" t="e">
        <f>[10]ит.пр!D8</f>
        <v>#N/A</v>
      </c>
      <c r="E44" s="88" t="e">
        <f>[10]ит.пр!E8</f>
        <v>#N/A</v>
      </c>
      <c r="F44" s="88" t="e">
        <f>[10]ит.пр!F8</f>
        <v>#N/A</v>
      </c>
      <c r="G44" s="88" t="e">
        <f>[10]ит.пр!G8</f>
        <v>#N/A</v>
      </c>
      <c r="H44" s="89" t="e">
        <f>[10]ит.пр!H8</f>
        <v>#N/A</v>
      </c>
      <c r="I44" s="106"/>
      <c r="J44" s="105"/>
    </row>
    <row r="45" spans="1:10" ht="23.1" hidden="1" customHeight="1" thickBot="1">
      <c r="A45" s="215"/>
      <c r="B45" s="98" t="s">
        <v>6</v>
      </c>
      <c r="C45" s="90" t="e">
        <f>[10]ит.пр!C9</f>
        <v>#N/A</v>
      </c>
      <c r="D45" s="90" t="e">
        <f>[10]ит.пр!D9</f>
        <v>#N/A</v>
      </c>
      <c r="E45" s="90" t="e">
        <f>[10]ит.пр!E9</f>
        <v>#N/A</v>
      </c>
      <c r="F45" s="90" t="e">
        <f>[10]ит.пр!F9</f>
        <v>#N/A</v>
      </c>
      <c r="G45" s="90" t="e">
        <f>[10]ит.пр!G9</f>
        <v>#N/A</v>
      </c>
      <c r="H45" s="91" t="e">
        <f>[10]ит.пр!H9</f>
        <v>#N/A</v>
      </c>
      <c r="I45" s="106"/>
    </row>
    <row r="46" spans="1:10" ht="1.5" customHeight="1" thickBot="1">
      <c r="A46" s="140"/>
      <c r="B46" s="141"/>
      <c r="C46" s="142"/>
      <c r="D46" s="143"/>
      <c r="E46" s="143"/>
      <c r="F46" s="144"/>
      <c r="G46" s="144"/>
      <c r="H46" s="145"/>
      <c r="I46" s="103">
        <v>0</v>
      </c>
      <c r="J46" s="104"/>
    </row>
    <row r="47" spans="1:10" ht="1.5" customHeight="1">
      <c r="A47" s="1"/>
      <c r="B47" s="12"/>
      <c r="C47" s="3"/>
      <c r="D47" s="4"/>
      <c r="E47" s="4"/>
      <c r="F47" s="5"/>
      <c r="G47" s="5"/>
      <c r="H47" s="3"/>
      <c r="I47" s="3"/>
      <c r="J47" s="119"/>
    </row>
    <row r="48" spans="1:10" ht="1.5" customHeight="1">
      <c r="A48" s="1"/>
      <c r="B48" s="12"/>
      <c r="C48" s="3"/>
      <c r="D48" s="4"/>
      <c r="E48" s="4"/>
      <c r="F48" s="5"/>
      <c r="G48" s="5"/>
      <c r="H48" s="3"/>
      <c r="I48" s="3"/>
      <c r="J48" s="119"/>
    </row>
    <row r="49" spans="1:10" ht="1.5" customHeight="1">
      <c r="A49" s="1"/>
      <c r="B49" s="12"/>
      <c r="C49" s="3"/>
      <c r="D49" s="4"/>
      <c r="E49" s="4"/>
      <c r="F49" s="5"/>
      <c r="G49" s="5"/>
      <c r="H49" s="3"/>
      <c r="I49" s="3"/>
      <c r="J49" s="119"/>
    </row>
    <row r="50" spans="1:10" ht="1.5" customHeight="1">
      <c r="A50" s="1"/>
      <c r="B50" s="12"/>
      <c r="C50" s="3"/>
      <c r="D50" s="4"/>
      <c r="E50" s="4"/>
      <c r="F50" s="5"/>
      <c r="G50" s="5"/>
      <c r="H50" s="3"/>
      <c r="I50" s="3"/>
      <c r="J50" s="119"/>
    </row>
    <row r="51" spans="1:10" ht="1.5" customHeight="1">
      <c r="A51" s="1"/>
      <c r="B51" s="12"/>
      <c r="C51" s="3"/>
      <c r="D51" s="4"/>
      <c r="E51" s="4"/>
      <c r="F51" s="5"/>
      <c r="G51" s="5"/>
      <c r="H51" s="3"/>
      <c r="I51" s="3"/>
      <c r="J51" s="119"/>
    </row>
    <row r="52" spans="1:10" ht="1.5" customHeight="1">
      <c r="A52" s="1"/>
      <c r="B52" s="12"/>
      <c r="C52" s="3"/>
      <c r="D52" s="4"/>
      <c r="E52" s="4"/>
      <c r="F52" s="5"/>
      <c r="G52" s="5"/>
      <c r="H52" s="3"/>
      <c r="I52" s="3"/>
      <c r="J52" s="119"/>
    </row>
    <row r="53" spans="1:10" ht="1.5" customHeight="1">
      <c r="A53" s="1"/>
      <c r="B53" s="12"/>
      <c r="C53" s="3"/>
      <c r="D53" s="4"/>
      <c r="E53" s="4"/>
      <c r="F53" s="5"/>
      <c r="G53" s="5"/>
      <c r="H53" s="3"/>
      <c r="I53" s="3"/>
      <c r="J53" s="119"/>
    </row>
    <row r="54" spans="1:10" ht="1.5" customHeight="1">
      <c r="A54" s="1"/>
      <c r="B54" s="12"/>
      <c r="C54" s="3"/>
      <c r="D54" s="4"/>
      <c r="E54" s="4"/>
      <c r="F54" s="5"/>
      <c r="G54" s="5"/>
      <c r="H54" s="3"/>
      <c r="I54" s="3"/>
      <c r="J54" s="119"/>
    </row>
    <row r="55" spans="1:10" ht="1.5" customHeight="1">
      <c r="A55" s="1"/>
      <c r="B55" s="12"/>
      <c r="C55" s="3"/>
      <c r="D55" s="4"/>
      <c r="E55" s="4"/>
      <c r="F55" s="5"/>
      <c r="G55" s="5"/>
      <c r="H55" s="3"/>
      <c r="I55" s="3"/>
      <c r="J55" s="119"/>
    </row>
    <row r="56" spans="1:10" ht="1.5" customHeight="1">
      <c r="A56" s="1"/>
      <c r="B56" s="12"/>
      <c r="C56" s="3"/>
      <c r="D56" s="4"/>
      <c r="E56" s="4"/>
      <c r="F56" s="5"/>
      <c r="G56" s="5"/>
      <c r="H56" s="3"/>
      <c r="I56" s="3"/>
      <c r="J56" s="119"/>
    </row>
    <row r="57" spans="1:10" ht="1.5" customHeight="1">
      <c r="A57" s="1"/>
      <c r="B57" s="12"/>
      <c r="C57" s="3"/>
      <c r="D57" s="4"/>
      <c r="E57" s="4"/>
      <c r="F57" s="5"/>
      <c r="G57" s="5"/>
      <c r="H57" s="3"/>
      <c r="I57" s="3"/>
      <c r="J57" s="119"/>
    </row>
    <row r="58" spans="1:10" ht="1.5" customHeight="1">
      <c r="A58" s="1"/>
      <c r="B58" s="12"/>
      <c r="C58" s="3"/>
      <c r="D58" s="4"/>
      <c r="E58" s="4"/>
      <c r="F58" s="5"/>
      <c r="G58" s="5"/>
      <c r="H58" s="3"/>
      <c r="I58" s="3"/>
      <c r="J58" s="119"/>
    </row>
    <row r="59" spans="1:10" ht="1.5" customHeight="1">
      <c r="A59" s="1"/>
      <c r="B59" s="12"/>
      <c r="C59" s="3"/>
      <c r="D59" s="4"/>
      <c r="E59" s="4"/>
      <c r="F59" s="5"/>
      <c r="G59" s="5"/>
      <c r="H59" s="3"/>
      <c r="I59" s="3"/>
      <c r="J59" s="119"/>
    </row>
    <row r="60" spans="1:10" ht="23.1" customHeight="1">
      <c r="A60" s="1"/>
      <c r="B60" s="18" t="str">
        <f>[1]реквизиты!$A$6</f>
        <v>Гл. судья, судья ВК</v>
      </c>
      <c r="C60" s="6"/>
      <c r="D60" s="6"/>
      <c r="E60" s="21"/>
      <c r="F60" s="18" t="str">
        <f>'1стр'!F55</f>
        <v>М.Г.Стенников</v>
      </c>
      <c r="G60" s="18"/>
      <c r="H60" s="6"/>
      <c r="I60" s="106"/>
      <c r="J60" s="104"/>
    </row>
    <row r="61" spans="1:10" ht="23.1" customHeight="1">
      <c r="A61" s="1"/>
      <c r="B61" s="18"/>
      <c r="C61" s="7"/>
      <c r="D61" s="7"/>
      <c r="E61" s="22"/>
      <c r="F61" t="str">
        <f>[1]реквизиты!$G$9</f>
        <v>/Качканар/</v>
      </c>
      <c r="G61" s="17"/>
      <c r="H61" s="7"/>
      <c r="I61" s="106"/>
      <c r="J61" s="104"/>
    </row>
    <row r="62" spans="1:10" ht="23.1" customHeight="1">
      <c r="A62" s="1"/>
      <c r="B62" s="18" t="str">
        <f>[1]реквизиты!$A$8</f>
        <v>Гл. секретарь, судья ВК</v>
      </c>
      <c r="C62" s="7"/>
      <c r="D62" s="7"/>
      <c r="E62" s="22"/>
      <c r="F62" s="18" t="str">
        <f>[1]реквизиты!$G$8</f>
        <v>Д.П.Сапунов</v>
      </c>
      <c r="G62" s="18"/>
      <c r="H62" s="6"/>
      <c r="I62" s="106"/>
      <c r="J62" s="1"/>
    </row>
    <row r="63" spans="1:10" ht="23.1" customHeight="1">
      <c r="C63" s="1"/>
      <c r="F63" t="str">
        <f>[1]реквизиты!$G$9</f>
        <v>/Качканар/</v>
      </c>
      <c r="H63" s="7"/>
      <c r="I63" s="106"/>
      <c r="J63" s="1"/>
    </row>
  </sheetData>
  <mergeCells count="28">
    <mergeCell ref="A42:A45"/>
    <mergeCell ref="J8:J9"/>
    <mergeCell ref="I10:I11"/>
    <mergeCell ref="J10:J11"/>
    <mergeCell ref="A12:A15"/>
    <mergeCell ref="A16:A19"/>
    <mergeCell ref="A20:A23"/>
    <mergeCell ref="A24:A27"/>
    <mergeCell ref="A28:A31"/>
    <mergeCell ref="A32:A35"/>
    <mergeCell ref="A36:A37"/>
    <mergeCell ref="A38:A41"/>
    <mergeCell ref="F6:F7"/>
    <mergeCell ref="G6:G7"/>
    <mergeCell ref="H6:H7"/>
    <mergeCell ref="I6:I7"/>
    <mergeCell ref="A8:A11"/>
    <mergeCell ref="I8:I9"/>
    <mergeCell ref="A6:A7"/>
    <mergeCell ref="B6:B7"/>
    <mergeCell ref="C6:C7"/>
    <mergeCell ref="D6:D7"/>
    <mergeCell ref="E6:E7"/>
    <mergeCell ref="A1:I1"/>
    <mergeCell ref="A2:I2"/>
    <mergeCell ref="A3:I3"/>
    <mergeCell ref="A4:I4"/>
    <mergeCell ref="A5:I5"/>
  </mergeCells>
  <printOptions horizontalCentered="1"/>
  <pageMargins left="0" right="0" top="0.15748031496062992" bottom="0.11811023622047245" header="0.6692913385826772" footer="0.59055118110236227"/>
  <pageSetup paperSize="9" pageOrder="overThenDown" orientation="portrait" copies="2" r:id="rId1"/>
  <headerFooter alignWithMargins="0"/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Рычков В.В.</cp:lastModifiedBy>
  <cp:lastPrinted>2018-12-16T12:40:52Z</cp:lastPrinted>
  <dcterms:created xsi:type="dcterms:W3CDTF">1996-10-08T23:32:33Z</dcterms:created>
  <dcterms:modified xsi:type="dcterms:W3CDTF">2018-12-16T12:42:45Z</dcterms:modified>
</cp:coreProperties>
</file>