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mi\Documents\Роман\"/>
    </mc:Choice>
  </mc:AlternateContent>
  <xr:revisionPtr revIDLastSave="0" documentId="8_{FB24C58A-6261-4327-AB5B-21BE910C257F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призеры" sheetId="3" r:id="rId1"/>
    <sheet name="1стр" sheetId="21" state="hidden" r:id="rId2"/>
    <sheet name="2стр" sheetId="22" state="hidden" r:id="rId3"/>
    <sheet name="путевка" sheetId="23" r:id="rId4"/>
    <sheet name="мс к" sheetId="20" state="hidden" r:id="rId5"/>
    <sheet name="спр.побед к" sheetId="14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5" hidden="1">'спр.побед к'!$A$46:$K$48</definedName>
    <definedName name="_xlnm.Print_Area" localSheetId="1">'1стр'!$A$1:$I$91</definedName>
    <definedName name="_xlnm.Print_Area" localSheetId="2">'2стр'!$A$1:$I$91</definedName>
    <definedName name="_xlnm.Print_Area" localSheetId="0">призеры!$A$1:$I$91</definedName>
    <definedName name="_xlnm.Print_Area" localSheetId="3">путевка!$A$1:$I$91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63" i="14" l="1"/>
  <c r="M161" i="14"/>
  <c r="A162" i="14"/>
  <c r="A160" i="14"/>
  <c r="T142" i="14"/>
  <c r="O142" i="14"/>
  <c r="I142" i="14"/>
  <c r="D142" i="14"/>
  <c r="T130" i="14"/>
  <c r="T128" i="14"/>
  <c r="M130" i="14"/>
  <c r="M128" i="14"/>
  <c r="I130" i="14"/>
  <c r="I128" i="14"/>
  <c r="A129" i="14"/>
  <c r="A127" i="14"/>
  <c r="T109" i="14"/>
  <c r="O109" i="14"/>
  <c r="I109" i="14"/>
  <c r="D109" i="14"/>
  <c r="M96" i="14"/>
  <c r="M94" i="14"/>
  <c r="A95" i="14"/>
  <c r="A93" i="14"/>
  <c r="T75" i="14"/>
  <c r="O75" i="14"/>
  <c r="I75" i="14"/>
  <c r="D75" i="14"/>
  <c r="M62" i="14"/>
  <c r="M60" i="14"/>
  <c r="A62" i="14"/>
  <c r="A60" i="14"/>
  <c r="T42" i="14"/>
  <c r="O42" i="14"/>
  <c r="I42" i="14"/>
  <c r="D42" i="14"/>
  <c r="T29" i="14"/>
  <c r="T27" i="14"/>
  <c r="M29" i="14"/>
  <c r="M27" i="14"/>
  <c r="I29" i="14"/>
  <c r="I27" i="14"/>
  <c r="A29" i="14"/>
  <c r="A27" i="14"/>
  <c r="T9" i="14"/>
  <c r="O9" i="14"/>
  <c r="I9" i="14"/>
  <c r="D9" i="14"/>
  <c r="F82" i="23"/>
  <c r="F81" i="23"/>
  <c r="F80" i="23"/>
  <c r="F79" i="23"/>
  <c r="B81" i="23"/>
  <c r="B79" i="23"/>
  <c r="A4" i="23"/>
  <c r="A3" i="23"/>
  <c r="F82" i="22"/>
  <c r="F81" i="22"/>
  <c r="F80" i="22"/>
  <c r="F79" i="22"/>
  <c r="B81" i="22"/>
  <c r="B79" i="22"/>
  <c r="A4" i="22"/>
  <c r="A3" i="22"/>
  <c r="F82" i="21"/>
  <c r="F81" i="21"/>
  <c r="F80" i="21"/>
  <c r="F79" i="21"/>
  <c r="B81" i="21"/>
  <c r="B79" i="21"/>
  <c r="A4" i="21"/>
  <c r="A3" i="21"/>
  <c r="F82" i="3"/>
  <c r="F81" i="3"/>
  <c r="F80" i="3"/>
  <c r="F79" i="3"/>
  <c r="B81" i="3"/>
  <c r="B79" i="3"/>
  <c r="A3" i="3"/>
  <c r="A4" i="3" l="1"/>
  <c r="H39" i="20"/>
  <c r="F39" i="20"/>
  <c r="H38" i="20"/>
  <c r="F38" i="20"/>
  <c r="H37" i="20"/>
  <c r="F37" i="20"/>
  <c r="H36" i="20"/>
  <c r="F36" i="20"/>
  <c r="T124" i="14"/>
  <c r="R124" i="14"/>
  <c r="T123" i="14"/>
  <c r="R123" i="14"/>
  <c r="T122" i="14"/>
  <c r="R122" i="14"/>
  <c r="T121" i="14"/>
  <c r="R121" i="14"/>
  <c r="T120" i="14"/>
  <c r="R120" i="14"/>
  <c r="T119" i="14"/>
  <c r="R119" i="14"/>
  <c r="T118" i="14"/>
  <c r="R118" i="14"/>
  <c r="N124" i="14"/>
  <c r="N123" i="14"/>
  <c r="N122" i="14"/>
  <c r="N121" i="14"/>
  <c r="N120" i="14"/>
  <c r="N119" i="14"/>
  <c r="N118" i="14"/>
  <c r="H48" i="20"/>
  <c r="H35" i="20"/>
  <c r="F35" i="20"/>
  <c r="H34" i="20"/>
  <c r="F34" i="20"/>
  <c r="H33" i="20"/>
  <c r="F33" i="20"/>
  <c r="H32" i="20"/>
  <c r="F32" i="20"/>
  <c r="H55" i="22"/>
  <c r="G55" i="22"/>
  <c r="F55" i="22"/>
  <c r="E55" i="22"/>
  <c r="D55" i="22"/>
  <c r="C55" i="22"/>
  <c r="H54" i="22"/>
  <c r="G54" i="22"/>
  <c r="F54" i="22"/>
  <c r="E54" i="22"/>
  <c r="D54" i="22"/>
  <c r="C54" i="22"/>
  <c r="H53" i="22"/>
  <c r="G53" i="22"/>
  <c r="F53" i="22"/>
  <c r="E53" i="22"/>
  <c r="D53" i="22"/>
  <c r="C53" i="22"/>
  <c r="H52" i="22"/>
  <c r="G52" i="22"/>
  <c r="F52" i="22"/>
  <c r="E52" i="22"/>
  <c r="D52" i="22"/>
  <c r="C52" i="22"/>
  <c r="H55" i="21"/>
  <c r="G55" i="21"/>
  <c r="F55" i="21"/>
  <c r="E55" i="21"/>
  <c r="D55" i="21"/>
  <c r="C55" i="21"/>
  <c r="H54" i="21"/>
  <c r="G54" i="21"/>
  <c r="F54" i="21"/>
  <c r="E54" i="21"/>
  <c r="D54" i="21"/>
  <c r="C54" i="21"/>
  <c r="H53" i="21"/>
  <c r="G53" i="21"/>
  <c r="F53" i="21"/>
  <c r="E53" i="21"/>
  <c r="D53" i="21"/>
  <c r="C53" i="21"/>
  <c r="H52" i="21"/>
  <c r="G52" i="21"/>
  <c r="F52" i="21"/>
  <c r="E52" i="21"/>
  <c r="D52" i="21"/>
  <c r="C52" i="21"/>
  <c r="H31" i="20"/>
  <c r="F31" i="20"/>
  <c r="H30" i="20"/>
  <c r="F30" i="20"/>
  <c r="H29" i="20"/>
  <c r="F29" i="20"/>
  <c r="H28" i="20"/>
  <c r="F28" i="20"/>
  <c r="H48" i="22"/>
  <c r="G48" i="22"/>
  <c r="F48" i="22"/>
  <c r="E48" i="22"/>
  <c r="D48" i="22"/>
  <c r="C48" i="22"/>
  <c r="H47" i="22"/>
  <c r="G47" i="22"/>
  <c r="F47" i="22"/>
  <c r="E47" i="22"/>
  <c r="D47" i="22"/>
  <c r="C47" i="22"/>
  <c r="H46" i="22"/>
  <c r="G46" i="22"/>
  <c r="F46" i="22"/>
  <c r="E46" i="22"/>
  <c r="D46" i="22"/>
  <c r="C46" i="22"/>
  <c r="H45" i="22"/>
  <c r="G45" i="22"/>
  <c r="F45" i="22"/>
  <c r="E45" i="22"/>
  <c r="D45" i="22"/>
  <c r="C45" i="22"/>
  <c r="H48" i="21"/>
  <c r="G48" i="21"/>
  <c r="F48" i="21"/>
  <c r="E48" i="21"/>
  <c r="D48" i="21"/>
  <c r="C48" i="21"/>
  <c r="H47" i="21"/>
  <c r="G47" i="21"/>
  <c r="F47" i="21"/>
  <c r="E47" i="21"/>
  <c r="D47" i="21"/>
  <c r="C47" i="21"/>
  <c r="H46" i="21"/>
  <c r="G46" i="21"/>
  <c r="F46" i="21"/>
  <c r="E46" i="21"/>
  <c r="D46" i="21"/>
  <c r="C46" i="21"/>
  <c r="H45" i="21"/>
  <c r="G45" i="21"/>
  <c r="F45" i="21"/>
  <c r="E45" i="21"/>
  <c r="D45" i="21"/>
  <c r="C45" i="21"/>
  <c r="H27" i="20"/>
  <c r="F27" i="20"/>
  <c r="H26" i="20"/>
  <c r="F26" i="20"/>
  <c r="H25" i="20"/>
  <c r="F25" i="20"/>
  <c r="H24" i="20"/>
  <c r="F24" i="20"/>
  <c r="H23" i="20"/>
  <c r="F23" i="20"/>
  <c r="H22" i="20"/>
  <c r="F22" i="20"/>
  <c r="H21" i="20"/>
  <c r="F21" i="20"/>
  <c r="H20" i="20"/>
  <c r="F20" i="20"/>
  <c r="H19" i="20"/>
  <c r="F19" i="20"/>
  <c r="H18" i="20"/>
  <c r="F18" i="20"/>
  <c r="H17" i="20"/>
  <c r="F17" i="20"/>
  <c r="H16" i="20"/>
  <c r="F16" i="20"/>
  <c r="H27" i="22"/>
  <c r="G27" i="22"/>
  <c r="F27" i="22"/>
  <c r="E27" i="22"/>
  <c r="D27" i="22"/>
  <c r="C27" i="22"/>
  <c r="H26" i="22"/>
  <c r="G26" i="22"/>
  <c r="F26" i="22"/>
  <c r="E26" i="22"/>
  <c r="D26" i="22"/>
  <c r="C26" i="22"/>
  <c r="H25" i="22"/>
  <c r="G25" i="22"/>
  <c r="F25" i="22"/>
  <c r="E25" i="22"/>
  <c r="D25" i="22"/>
  <c r="C25" i="22"/>
  <c r="H24" i="22"/>
  <c r="G24" i="22"/>
  <c r="F24" i="22"/>
  <c r="E24" i="22"/>
  <c r="D24" i="22"/>
  <c r="C24" i="22"/>
  <c r="H23" i="22"/>
  <c r="G23" i="22"/>
  <c r="F23" i="22"/>
  <c r="E23" i="22"/>
  <c r="D23" i="22"/>
  <c r="C23" i="22"/>
  <c r="H22" i="22"/>
  <c r="G22" i="22"/>
  <c r="F22" i="22"/>
  <c r="E22" i="22"/>
  <c r="D22" i="22"/>
  <c r="C22" i="22"/>
  <c r="H27" i="21"/>
  <c r="G27" i="21"/>
  <c r="F27" i="21"/>
  <c r="E27" i="21"/>
  <c r="D27" i="21"/>
  <c r="C27" i="21"/>
  <c r="H26" i="21"/>
  <c r="G26" i="21"/>
  <c r="F26" i="21"/>
  <c r="E26" i="21"/>
  <c r="D26" i="21"/>
  <c r="C26" i="21"/>
  <c r="H25" i="21"/>
  <c r="G25" i="21"/>
  <c r="F25" i="21"/>
  <c r="E25" i="21"/>
  <c r="D25" i="21"/>
  <c r="C25" i="21"/>
  <c r="H24" i="21"/>
  <c r="G24" i="21"/>
  <c r="F24" i="21"/>
  <c r="E24" i="21"/>
  <c r="D24" i="21"/>
  <c r="C24" i="21"/>
  <c r="H23" i="21"/>
  <c r="G23" i="21"/>
  <c r="F23" i="21"/>
  <c r="E23" i="21"/>
  <c r="D23" i="21"/>
  <c r="C23" i="21"/>
  <c r="H22" i="21"/>
  <c r="G22" i="21"/>
  <c r="F22" i="21"/>
  <c r="E22" i="21"/>
  <c r="D22" i="21"/>
  <c r="C22" i="21"/>
  <c r="H43" i="20"/>
  <c r="F43" i="20"/>
  <c r="H42" i="20"/>
  <c r="F42" i="20"/>
  <c r="H41" i="20"/>
  <c r="F41" i="20"/>
  <c r="H40" i="20"/>
  <c r="F40" i="20"/>
  <c r="H69" i="23"/>
  <c r="G69" i="23"/>
  <c r="F69" i="23"/>
  <c r="E69" i="23"/>
  <c r="D69" i="23"/>
  <c r="C69" i="23"/>
  <c r="H68" i="23"/>
  <c r="G68" i="23"/>
  <c r="F68" i="23"/>
  <c r="E68" i="23"/>
  <c r="D68" i="23"/>
  <c r="C68" i="23"/>
  <c r="H67" i="23"/>
  <c r="G67" i="23"/>
  <c r="F67" i="23"/>
  <c r="E67" i="23"/>
  <c r="D67" i="23"/>
  <c r="C67" i="23"/>
  <c r="H66" i="23"/>
  <c r="G66" i="23"/>
  <c r="F66" i="23"/>
  <c r="E66" i="23"/>
  <c r="D66" i="23"/>
  <c r="C66" i="23"/>
  <c r="H69" i="22"/>
  <c r="G69" i="22"/>
  <c r="F69" i="22"/>
  <c r="E69" i="22"/>
  <c r="D69" i="22"/>
  <c r="C69" i="22"/>
  <c r="H68" i="22"/>
  <c r="G68" i="22"/>
  <c r="F68" i="22"/>
  <c r="E68" i="22"/>
  <c r="D68" i="22"/>
  <c r="C68" i="22"/>
  <c r="H67" i="22"/>
  <c r="G67" i="22"/>
  <c r="F67" i="22"/>
  <c r="E67" i="22"/>
  <c r="D67" i="22"/>
  <c r="C67" i="22"/>
  <c r="H66" i="22"/>
  <c r="G66" i="22"/>
  <c r="F66" i="22"/>
  <c r="E66" i="22"/>
  <c r="D66" i="22"/>
  <c r="C66" i="22"/>
  <c r="H65" i="22"/>
  <c r="G65" i="22"/>
  <c r="F65" i="22"/>
  <c r="E65" i="22"/>
  <c r="D65" i="22"/>
  <c r="C65" i="22"/>
  <c r="H64" i="22"/>
  <c r="G64" i="22"/>
  <c r="F64" i="22"/>
  <c r="E64" i="22"/>
  <c r="D64" i="22"/>
  <c r="C64" i="22"/>
  <c r="H69" i="21"/>
  <c r="G69" i="21"/>
  <c r="F69" i="21"/>
  <c r="E69" i="21"/>
  <c r="D69" i="21"/>
  <c r="C69" i="21"/>
  <c r="H68" i="21"/>
  <c r="G68" i="21"/>
  <c r="F68" i="21"/>
  <c r="E68" i="21"/>
  <c r="D68" i="21"/>
  <c r="C68" i="21"/>
  <c r="H67" i="21"/>
  <c r="G67" i="21"/>
  <c r="F67" i="21"/>
  <c r="E67" i="21"/>
  <c r="D67" i="21"/>
  <c r="C67" i="21"/>
  <c r="H66" i="21"/>
  <c r="G66" i="21"/>
  <c r="F66" i="21"/>
  <c r="E66" i="21"/>
  <c r="D66" i="21"/>
  <c r="C66" i="21"/>
  <c r="H65" i="21"/>
  <c r="G65" i="21"/>
  <c r="F65" i="21"/>
  <c r="E65" i="21"/>
  <c r="D65" i="21"/>
  <c r="C65" i="21"/>
  <c r="H64" i="21"/>
  <c r="G64" i="21"/>
  <c r="F64" i="21"/>
  <c r="E64" i="21"/>
  <c r="D64" i="21"/>
  <c r="C64" i="21"/>
  <c r="H69" i="3"/>
  <c r="G69" i="3"/>
  <c r="F69" i="3"/>
  <c r="E69" i="3"/>
  <c r="D69" i="3"/>
  <c r="C69" i="3"/>
  <c r="H68" i="3"/>
  <c r="G68" i="3"/>
  <c r="F68" i="3"/>
  <c r="E68" i="3"/>
  <c r="D68" i="3"/>
  <c r="C68" i="3"/>
  <c r="H67" i="3"/>
  <c r="G67" i="3"/>
  <c r="F67" i="3"/>
  <c r="E67" i="3"/>
  <c r="D67" i="3"/>
  <c r="C67" i="3"/>
  <c r="C46" i="14" l="1"/>
  <c r="Q79" i="14"/>
  <c r="F79" i="14"/>
  <c r="Q46" i="14"/>
  <c r="F46" i="14"/>
  <c r="D38" i="14"/>
  <c r="C13" i="20"/>
  <c r="D13" i="20"/>
  <c r="E13" i="20"/>
  <c r="C14" i="20"/>
  <c r="D14" i="20"/>
  <c r="E14" i="20"/>
  <c r="C15" i="20"/>
  <c r="D15" i="20"/>
  <c r="E15" i="20"/>
  <c r="D12" i="20"/>
  <c r="E12" i="20"/>
  <c r="C12" i="20"/>
  <c r="E43" i="20"/>
  <c r="D43" i="20"/>
  <c r="C43" i="20"/>
  <c r="E42" i="20"/>
  <c r="D42" i="20"/>
  <c r="C42" i="20"/>
  <c r="E41" i="20"/>
  <c r="D41" i="20"/>
  <c r="C41" i="20"/>
  <c r="E40" i="20"/>
  <c r="D40" i="20"/>
  <c r="C40" i="20"/>
  <c r="A147" i="14"/>
  <c r="C146" i="14"/>
  <c r="F144" i="14"/>
  <c r="Q113" i="14"/>
  <c r="N113" i="14"/>
  <c r="C113" i="14"/>
  <c r="Q111" i="14"/>
  <c r="F111" i="14"/>
  <c r="Q77" i="14"/>
  <c r="F77" i="14"/>
  <c r="N46" i="14"/>
  <c r="Q44" i="14"/>
  <c r="F44" i="14"/>
  <c r="T96" i="14"/>
  <c r="T163" i="14" s="1"/>
  <c r="I62" i="14"/>
  <c r="T94" i="14"/>
  <c r="T161" i="14" s="1"/>
  <c r="I60" i="14"/>
  <c r="Q13" i="14"/>
  <c r="N13" i="14"/>
  <c r="Q11" i="14"/>
  <c r="F11" i="14"/>
  <c r="M114" i="14"/>
  <c r="A114" i="14"/>
  <c r="I94" i="14"/>
  <c r="I161" i="14" s="1"/>
  <c r="I96" i="14"/>
  <c r="I163" i="14" s="1"/>
  <c r="T60" i="14"/>
  <c r="H75" i="20"/>
  <c r="F75" i="20"/>
  <c r="H73" i="20"/>
  <c r="F73" i="20"/>
  <c r="B75" i="20"/>
  <c r="B73" i="20"/>
  <c r="A4" i="20"/>
  <c r="A3" i="20"/>
  <c r="Q107" i="14"/>
  <c r="Q73" i="14"/>
  <c r="Q40" i="14"/>
  <c r="Q7" i="14"/>
  <c r="F140" i="14"/>
  <c r="Q140" i="14"/>
  <c r="F107" i="14"/>
  <c r="F73" i="14"/>
  <c r="F40" i="14"/>
  <c r="F7" i="14"/>
  <c r="F146" i="14"/>
  <c r="F113" i="14"/>
  <c r="O38" i="14"/>
  <c r="F13" i="14"/>
  <c r="C45" i="20"/>
  <c r="C46" i="20"/>
  <c r="E46" i="20"/>
  <c r="C44" i="20"/>
  <c r="D45" i="20"/>
  <c r="D47" i="20"/>
  <c r="C47" i="20"/>
  <c r="D44" i="20"/>
  <c r="E44" i="20"/>
  <c r="E47" i="20"/>
  <c r="E45" i="20"/>
  <c r="D46" i="20"/>
  <c r="D34" i="20"/>
  <c r="D35" i="20"/>
  <c r="C34" i="20"/>
  <c r="E34" i="20"/>
  <c r="C35" i="20"/>
  <c r="E35" i="20"/>
  <c r="D30" i="20"/>
  <c r="E30" i="20"/>
  <c r="C30" i="20"/>
  <c r="C31" i="20"/>
  <c r="E31" i="20"/>
  <c r="D31" i="20"/>
  <c r="C17" i="20"/>
  <c r="D18" i="20"/>
  <c r="D17" i="20"/>
  <c r="D16" i="20"/>
  <c r="C18" i="20"/>
  <c r="C16" i="20"/>
  <c r="E16" i="20"/>
  <c r="C19" i="20"/>
  <c r="E19" i="20"/>
  <c r="D19" i="20"/>
  <c r="E17" i="20"/>
  <c r="E18" i="20"/>
  <c r="C11" i="20"/>
  <c r="C9" i="20"/>
  <c r="D8" i="20"/>
  <c r="E11" i="20"/>
  <c r="C10" i="20"/>
  <c r="E9" i="20"/>
  <c r="E8" i="20"/>
  <c r="C8" i="20"/>
  <c r="D10" i="20"/>
  <c r="E10" i="20"/>
  <c r="D5" i="14" l="1"/>
  <c r="D71" i="14"/>
  <c r="O5" i="14"/>
  <c r="D9" i="20"/>
  <c r="D11" i="20"/>
  <c r="T62" i="14"/>
  <c r="E57" i="22" l="1"/>
  <c r="E57" i="21"/>
  <c r="D57" i="22"/>
  <c r="D57" i="21"/>
  <c r="C57" i="22"/>
  <c r="C57" i="21"/>
  <c r="F57" i="22"/>
  <c r="F57" i="21"/>
  <c r="H57" i="22"/>
  <c r="H57" i="21"/>
  <c r="G57" i="22"/>
  <c r="G57" i="21"/>
  <c r="F61" i="22"/>
  <c r="F61" i="21"/>
  <c r="H61" i="21"/>
  <c r="H61" i="22"/>
  <c r="E61" i="22"/>
  <c r="E61" i="21"/>
  <c r="G61" i="21"/>
  <c r="G61" i="22"/>
  <c r="C61" i="22"/>
  <c r="C61" i="21"/>
  <c r="D61" i="21"/>
  <c r="D61" i="22"/>
  <c r="E59" i="22"/>
  <c r="E59" i="21"/>
  <c r="F59" i="22"/>
  <c r="F59" i="21"/>
  <c r="D59" i="22"/>
  <c r="D59" i="21"/>
  <c r="C59" i="22"/>
  <c r="C59" i="21"/>
  <c r="H59" i="22"/>
  <c r="H59" i="21"/>
  <c r="G59" i="22"/>
  <c r="G59" i="21"/>
  <c r="C60" i="22"/>
  <c r="C60" i="21"/>
  <c r="D62" i="22"/>
  <c r="D62" i="21"/>
  <c r="G62" i="22"/>
  <c r="G62" i="21"/>
  <c r="G60" i="22"/>
  <c r="G60" i="21"/>
  <c r="F62" i="22"/>
  <c r="F62" i="21"/>
  <c r="D60" i="22"/>
  <c r="D60" i="21"/>
  <c r="F60" i="22"/>
  <c r="F60" i="21"/>
  <c r="H62" i="22"/>
  <c r="H62" i="21"/>
  <c r="H60" i="22"/>
  <c r="H60" i="21"/>
  <c r="E60" i="22"/>
  <c r="E60" i="21"/>
  <c r="E62" i="22"/>
  <c r="E62" i="21"/>
  <c r="C62" i="22"/>
  <c r="C62" i="21"/>
  <c r="F58" i="22" l="1"/>
  <c r="F58" i="21"/>
  <c r="G58" i="22"/>
  <c r="G58" i="21"/>
  <c r="C36" i="20"/>
  <c r="D36" i="20"/>
  <c r="E58" i="22"/>
  <c r="E58" i="21"/>
  <c r="D58" i="22"/>
  <c r="D58" i="21"/>
  <c r="H58" i="22"/>
  <c r="H58" i="21"/>
  <c r="C58" i="22"/>
  <c r="C58" i="21"/>
  <c r="E36" i="20"/>
  <c r="C38" i="20"/>
  <c r="D38" i="20"/>
  <c r="E38" i="20"/>
  <c r="C39" i="20"/>
  <c r="E39" i="20"/>
  <c r="D39" i="20"/>
  <c r="C37" i="20" l="1"/>
  <c r="D37" i="20"/>
  <c r="E37" i="20"/>
  <c r="C38" i="22" l="1"/>
  <c r="C38" i="21"/>
  <c r="G39" i="22"/>
  <c r="G39" i="21"/>
  <c r="E38" i="22"/>
  <c r="E38" i="21"/>
  <c r="F38" i="22"/>
  <c r="F38" i="21"/>
  <c r="E39" i="22"/>
  <c r="E39" i="21"/>
  <c r="C39" i="21"/>
  <c r="C39" i="22"/>
  <c r="H38" i="22"/>
  <c r="H38" i="21"/>
  <c r="G38" i="22"/>
  <c r="G38" i="21"/>
  <c r="D39" i="22"/>
  <c r="D39" i="21"/>
  <c r="F39" i="22"/>
  <c r="F39" i="21"/>
  <c r="D38" i="22"/>
  <c r="D38" i="21"/>
  <c r="H39" i="22"/>
  <c r="H39" i="21"/>
  <c r="F40" i="22"/>
  <c r="F40" i="21"/>
  <c r="H40" i="22"/>
  <c r="H40" i="21"/>
  <c r="E41" i="21"/>
  <c r="E41" i="22"/>
  <c r="C41" i="22"/>
  <c r="C41" i="21"/>
  <c r="E40" i="22"/>
  <c r="E40" i="21"/>
  <c r="D41" i="22"/>
  <c r="D41" i="21"/>
  <c r="G41" i="22"/>
  <c r="G41" i="21"/>
  <c r="G40" i="22"/>
  <c r="G40" i="21"/>
  <c r="F41" i="22"/>
  <c r="F41" i="21"/>
  <c r="C40" i="21"/>
  <c r="C40" i="22"/>
  <c r="D40" i="22"/>
  <c r="D40" i="21"/>
  <c r="H41" i="22"/>
  <c r="H41" i="21"/>
  <c r="D36" i="22"/>
  <c r="D36" i="21"/>
  <c r="G36" i="22"/>
  <c r="G36" i="21"/>
  <c r="E36" i="22"/>
  <c r="E36" i="21"/>
  <c r="C36" i="22"/>
  <c r="C36" i="21"/>
  <c r="H36" i="22"/>
  <c r="H36" i="21"/>
  <c r="F36" i="22"/>
  <c r="F36" i="21"/>
  <c r="D27" i="20" l="1"/>
  <c r="E26" i="20"/>
  <c r="C26" i="20"/>
  <c r="C27" i="20"/>
  <c r="D26" i="20"/>
  <c r="E27" i="20"/>
  <c r="D37" i="22"/>
  <c r="D37" i="21"/>
  <c r="C24" i="20"/>
  <c r="H37" i="21"/>
  <c r="H37" i="22"/>
  <c r="C37" i="22"/>
  <c r="C37" i="21"/>
  <c r="E37" i="22"/>
  <c r="E37" i="21"/>
  <c r="D24" i="20"/>
  <c r="F37" i="21"/>
  <c r="F37" i="22"/>
  <c r="G37" i="22"/>
  <c r="G37" i="21"/>
  <c r="E24" i="20"/>
  <c r="D138" i="14" l="1"/>
  <c r="D25" i="20"/>
  <c r="E25" i="20"/>
  <c r="C25" i="20"/>
  <c r="O105" i="14" l="1"/>
  <c r="H31" i="21" l="1"/>
  <c r="H31" i="22"/>
  <c r="C33" i="22"/>
  <c r="C33" i="21"/>
  <c r="G31" i="22"/>
  <c r="G31" i="21"/>
  <c r="H32" i="22"/>
  <c r="H32" i="21"/>
  <c r="C32" i="22"/>
  <c r="C32" i="21"/>
  <c r="G32" i="22"/>
  <c r="G32" i="21"/>
  <c r="F32" i="22"/>
  <c r="F32" i="21"/>
  <c r="E32" i="22"/>
  <c r="E32" i="21"/>
  <c r="D32" i="21"/>
  <c r="D32" i="22"/>
  <c r="E29" i="22"/>
  <c r="E29" i="21"/>
  <c r="C29" i="21"/>
  <c r="C29" i="22"/>
  <c r="F29" i="21"/>
  <c r="F29" i="22"/>
  <c r="G29" i="22"/>
  <c r="G29" i="21"/>
  <c r="H29" i="21"/>
  <c r="H29" i="22"/>
  <c r="D29" i="22"/>
  <c r="D29" i="21"/>
  <c r="F33" i="22" l="1"/>
  <c r="F33" i="21"/>
  <c r="F31" i="22"/>
  <c r="F31" i="21"/>
  <c r="H33" i="22"/>
  <c r="H33" i="21"/>
  <c r="C31" i="22"/>
  <c r="C31" i="21"/>
  <c r="E33" i="22"/>
  <c r="E33" i="21"/>
  <c r="E31" i="22"/>
  <c r="E31" i="21"/>
  <c r="D33" i="22"/>
  <c r="D33" i="21"/>
  <c r="G33" i="22"/>
  <c r="G33" i="21"/>
  <c r="D31" i="22"/>
  <c r="D31" i="21"/>
  <c r="H34" i="22"/>
  <c r="H34" i="21"/>
  <c r="D23" i="20"/>
  <c r="E23" i="20"/>
  <c r="G34" i="22"/>
  <c r="G34" i="21"/>
  <c r="C23" i="20"/>
  <c r="C34" i="22"/>
  <c r="C34" i="21"/>
  <c r="F34" i="22"/>
  <c r="F34" i="21"/>
  <c r="E34" i="22"/>
  <c r="E34" i="21"/>
  <c r="D34" i="21"/>
  <c r="D34" i="22"/>
  <c r="E20" i="20"/>
  <c r="C20" i="20"/>
  <c r="D20" i="20"/>
  <c r="D22" i="20" l="1"/>
  <c r="C22" i="20"/>
  <c r="E22" i="20"/>
  <c r="D105" i="14"/>
  <c r="D30" i="22"/>
  <c r="D30" i="21"/>
  <c r="C30" i="22"/>
  <c r="C30" i="21"/>
  <c r="E30" i="22"/>
  <c r="E30" i="21"/>
  <c r="F30" i="22"/>
  <c r="F30" i="21"/>
  <c r="G30" i="22"/>
  <c r="G30" i="21"/>
  <c r="H30" i="22"/>
  <c r="H30" i="21"/>
  <c r="C21" i="20" l="1"/>
  <c r="D21" i="20"/>
  <c r="E21" i="20"/>
  <c r="O71" i="14" l="1"/>
  <c r="C50" i="22" l="1"/>
  <c r="C50" i="21"/>
  <c r="C43" i="22"/>
  <c r="C43" i="21"/>
  <c r="D50" i="22"/>
  <c r="D50" i="21"/>
  <c r="D43" i="22"/>
  <c r="D43" i="21"/>
  <c r="H50" i="22"/>
  <c r="H50" i="21"/>
  <c r="H43" i="22"/>
  <c r="H43" i="21"/>
  <c r="G50" i="22"/>
  <c r="G50" i="21"/>
  <c r="G43" i="22"/>
  <c r="G43" i="21"/>
  <c r="E50" i="22"/>
  <c r="E50" i="21"/>
  <c r="E43" i="22"/>
  <c r="E43" i="21"/>
  <c r="F50" i="22"/>
  <c r="F50" i="21"/>
  <c r="F43" i="22"/>
  <c r="F43" i="21"/>
  <c r="E51" i="22" l="1"/>
  <c r="E51" i="21"/>
  <c r="E44" i="22"/>
  <c r="E44" i="21"/>
  <c r="D28" i="20"/>
  <c r="D32" i="20"/>
  <c r="C28" i="20"/>
  <c r="C32" i="20"/>
  <c r="D51" i="22"/>
  <c r="D51" i="21"/>
  <c r="D44" i="22"/>
  <c r="D44" i="21"/>
  <c r="H51" i="22"/>
  <c r="H51" i="21"/>
  <c r="H44" i="22"/>
  <c r="H44" i="21"/>
  <c r="C51" i="22"/>
  <c r="C51" i="21"/>
  <c r="C44" i="22"/>
  <c r="C44" i="21"/>
  <c r="F51" i="22"/>
  <c r="F51" i="21"/>
  <c r="F44" i="22"/>
  <c r="F44" i="21"/>
  <c r="G51" i="22"/>
  <c r="G51" i="21"/>
  <c r="G44" i="22"/>
  <c r="G44" i="21"/>
  <c r="E28" i="20"/>
  <c r="E32" i="20"/>
  <c r="C29" i="20" l="1"/>
  <c r="C33" i="20"/>
  <c r="D29" i="20"/>
  <c r="D33" i="20"/>
  <c r="E29" i="20"/>
  <c r="E33" i="20"/>
</calcChain>
</file>

<file path=xl/sharedStrings.xml><?xml version="1.0" encoding="utf-8"?>
<sst xmlns="http://schemas.openxmlformats.org/spreadsheetml/2006/main" count="1660" uniqueCount="268">
  <si>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</si>
  <si>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</si>
  <si>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</si>
  <si>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</si>
  <si>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</si>
  <si>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</si>
  <si>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</si>
  <si>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</si>
  <si>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СПИСОК ПРИЗЕРОВ</t>
  </si>
  <si>
    <t>48 кг</t>
  </si>
  <si>
    <t>52 кг</t>
  </si>
  <si>
    <t>ю</t>
  </si>
  <si>
    <t>5</t>
  </si>
  <si>
    <t>6</t>
  </si>
  <si>
    <t>68 кг</t>
  </si>
  <si>
    <t>Нариманов ТА Ходорев АН</t>
  </si>
  <si>
    <t>округ</t>
  </si>
  <si>
    <t>субъект, город, ведомство</t>
  </si>
  <si>
    <t>57 кг</t>
  </si>
  <si>
    <t>62 кг</t>
  </si>
  <si>
    <t>74 кг</t>
  </si>
  <si>
    <t>82 кг</t>
  </si>
  <si>
    <t>90 кг</t>
  </si>
  <si>
    <t>100 кг</t>
  </si>
  <si>
    <t>СПИСОК СПОРТСМЕНОВ ВЫПОЛНИВШИХ НОРМАТИВ МС РОССИИ</t>
  </si>
  <si>
    <t>ВЕС</t>
  </si>
  <si>
    <t>Округ, субъект, город, ведомство</t>
  </si>
  <si>
    <t>количество участников</t>
  </si>
  <si>
    <t>количество побед</t>
  </si>
  <si>
    <t>Регионы</t>
  </si>
  <si>
    <t>мужчины</t>
  </si>
  <si>
    <t>СПРАВКА О ПОБЕДАХ</t>
  </si>
  <si>
    <t>Дана участнику</t>
  </si>
  <si>
    <t>(фамилия, имя)</t>
  </si>
  <si>
    <t>в том, что он участвовал в соревнованиях:</t>
  </si>
  <si>
    <t>(наименование соревнований)</t>
  </si>
  <si>
    <t>по борьбе САМБО</t>
  </si>
  <si>
    <t>в городе:</t>
  </si>
  <si>
    <t>(дата проведения соревнований)</t>
  </si>
  <si>
    <t>(место проведения)</t>
  </si>
  <si>
    <t>, выступая в весе до</t>
  </si>
  <si>
    <t>кг.</t>
  </si>
  <si>
    <t xml:space="preserve">занял </t>
  </si>
  <si>
    <t>место при</t>
  </si>
  <si>
    <t>участвующих спортсменов и 8 субъектов Р.Ф.</t>
  </si>
  <si>
    <t>участвующих спортсменов и 9 субъектов Р.Ф.</t>
  </si>
  <si>
    <t xml:space="preserve">,  </t>
  </si>
  <si>
    <t>имея</t>
  </si>
  <si>
    <t>встреч</t>
  </si>
  <si>
    <t>и одержал победы над:</t>
  </si>
  <si>
    <t>№п/п</t>
  </si>
  <si>
    <t>Фамилия, имя</t>
  </si>
  <si>
    <t xml:space="preserve">     организация</t>
  </si>
  <si>
    <t>разряд</t>
  </si>
  <si>
    <t>КМС</t>
  </si>
  <si>
    <t>МС</t>
  </si>
  <si>
    <t>Всего побед:</t>
  </si>
  <si>
    <t>пять</t>
  </si>
  <si>
    <t>(прописью)</t>
  </si>
  <si>
    <t>категории</t>
  </si>
  <si>
    <t>подпись</t>
  </si>
  <si>
    <t>фамилия</t>
  </si>
  <si>
    <t>семь</t>
  </si>
  <si>
    <t>участвующих спортсменов и   субъектов Р.Ф.</t>
  </si>
  <si>
    <t xml:space="preserve">, выступая в весе </t>
  </si>
  <si>
    <t>СПИСОК ПОПАВШИХ НА ФИНАЛ ЧЕМПИОНАТА РОССИИ</t>
  </si>
  <si>
    <t>участвующих спортсменов и 6 субъектов Р.Ф.</t>
  </si>
  <si>
    <t>4</t>
  </si>
  <si>
    <t>встречи</t>
  </si>
  <si>
    <t>четыре</t>
  </si>
  <si>
    <t>участвующих спортсменов и 7 субъектов Р.Ф.</t>
  </si>
  <si>
    <t>св100</t>
  </si>
  <si>
    <t>Трущенко Елизавета Викторовна</t>
  </si>
  <si>
    <t>18.06.1992, КМС</t>
  </si>
  <si>
    <t>СФО,Омская,Омск,МО.</t>
  </si>
  <si>
    <t>13</t>
  </si>
  <si>
    <t>боевое самбо</t>
  </si>
  <si>
    <t>КРАЧНАКОВ Владимир Юрьевич</t>
  </si>
  <si>
    <t>22.04.94, КМС</t>
  </si>
  <si>
    <t>Р.Алтай, Горно-Алтайск, МО</t>
  </si>
  <si>
    <t>16</t>
  </si>
  <si>
    <t>Р.Алтай,Томская,Новосибирская,Р.Хакасия,Алтайский.</t>
  </si>
  <si>
    <t>ЛОПСАН Чаян Игорьевич</t>
  </si>
  <si>
    <t>26.07.91, КМС</t>
  </si>
  <si>
    <t>Омская, Омск</t>
  </si>
  <si>
    <t>12</t>
  </si>
  <si>
    <t>Омская,Свердловская,Р.Алтай,Р.Хакасия,Новосибирская.</t>
  </si>
  <si>
    <t>Омская,Курганская,Новосибирская,Р.Алтай,Красноярский,ХМАО,Иркутская.</t>
  </si>
  <si>
    <t xml:space="preserve">, </t>
  </si>
  <si>
    <t>Алтайский, Красноярский, Новосибирская, Р.Алтай, Р.Тыва, Р.Хакасия.</t>
  </si>
  <si>
    <t>Кемеровская, Красноярский, Новосибирская, Р.Алтай, Р.Тыва, Р.Хакасия, Тюменская.</t>
  </si>
  <si>
    <t xml:space="preserve">Кемеровская, Красноярский, Новосибирская, Р.Алтай, Р.Тыва. </t>
  </si>
  <si>
    <t>Алтайский, Красноярский, Новосибирская, Томская, Тюменская.</t>
  </si>
  <si>
    <t>участвующих спортсменов и 5 субъектов Р.Ф.</t>
  </si>
  <si>
    <t>Алтайский, Кемеровская, Красноярский, Новосибирская, Р.Бурятия.</t>
  </si>
  <si>
    <t>Алтайский, Новосибирская, Р.Алтай, Томская, Тюменская.</t>
  </si>
  <si>
    <t>100кг</t>
  </si>
  <si>
    <t/>
  </si>
  <si>
    <t>св 100кг</t>
  </si>
  <si>
    <t>,</t>
  </si>
  <si>
    <t>=мс!B20</t>
  </si>
  <si>
    <t>=мс!B24</t>
  </si>
  <si>
    <t>=мс!B8</t>
  </si>
  <si>
    <t>САДУАКАСОВ Нурсултан Алексеевич</t>
  </si>
  <si>
    <t>05.09.00, КМС</t>
  </si>
  <si>
    <t>СФО</t>
  </si>
  <si>
    <t>Р.Алтай, Г-Алтайск, Сдюшор</t>
  </si>
  <si>
    <t>Аткунов С.Ю. Межеткенов Р.А.</t>
  </si>
  <si>
    <t>ЯГУНОВ Максим Дмитриевич</t>
  </si>
  <si>
    <t>17.12.00, КМС</t>
  </si>
  <si>
    <t>Кемеровская, Кемерово, МО</t>
  </si>
  <si>
    <t>Шиянов С.А.</t>
  </si>
  <si>
    <t>ВЕРЕТНОВ Владимир Евгеньевич</t>
  </si>
  <si>
    <t>01.11.01, 1р</t>
  </si>
  <si>
    <t>Иркутская, Усть-Кут</t>
  </si>
  <si>
    <t>Омолоев Э.И., Кашин И.Л.</t>
  </si>
  <si>
    <t>ЦЫДЕМПИЛОВ Владимир Валерьевич</t>
  </si>
  <si>
    <t>27.09.01, 1р</t>
  </si>
  <si>
    <t>Р.Бурятия, Улан-Удэ</t>
  </si>
  <si>
    <t>Доржидеров Ю.А.</t>
  </si>
  <si>
    <t>АЙМАНОВ Александр Эдуардович</t>
  </si>
  <si>
    <t>24.08.00, КМС</t>
  </si>
  <si>
    <t>Аткунов Р.Р. Чичинов Р.Р.</t>
  </si>
  <si>
    <t>ГОМБОЖАПОВ Эрдэм  Туммурович</t>
  </si>
  <si>
    <t>07.12.01, 1р</t>
  </si>
  <si>
    <t>Р.Бурятия, Улан-Удэ, МО</t>
  </si>
  <si>
    <t>Салданов В.В.</t>
  </si>
  <si>
    <t xml:space="preserve">Алтайский, Забайкальский, Иркутская, Кемеровская, Новосибирская, Р.Алтай, Р.Бурятия, , , , </t>
  </si>
  <si>
    <t>ЛАЗАРЕВ  Виталий Дмитриевич</t>
  </si>
  <si>
    <t>29.11.1994, МС</t>
  </si>
  <si>
    <t>УФО</t>
  </si>
  <si>
    <t>Свердловская, Качканар ДЮСШ самбо и дзюдо</t>
  </si>
  <si>
    <t>Сапунов Д.П., Мещерский В.В.</t>
  </si>
  <si>
    <t xml:space="preserve">Свердловская, , , , , , , , , , </t>
  </si>
  <si>
    <t>НИКОЛАЕВ Илья Александрович</t>
  </si>
  <si>
    <t>МАРАРОВ Эзен Радимович</t>
  </si>
  <si>
    <t>КРУПИЦКИЙ Виктор Сергеевич</t>
  </si>
  <si>
    <t xml:space="preserve">МАЗУЛЕЕВ Александр Максимович </t>
  </si>
  <si>
    <t>Красноярский, МО,   Ачинск</t>
  </si>
  <si>
    <t>1р</t>
  </si>
  <si>
    <t>АЛЕСКЕРОВ Руфат Шохрат оглы</t>
  </si>
  <si>
    <t>АБДУРАГИМОВ Абусет Меджидович</t>
  </si>
  <si>
    <t>ГИЛИС Павел Николаевич</t>
  </si>
  <si>
    <t>Новосибирская, Новосибирск, МО</t>
  </si>
  <si>
    <t>Забайкальский, Чита</t>
  </si>
  <si>
    <t>2р</t>
  </si>
  <si>
    <t>РАЗУВАЕВ Артём Федорович</t>
  </si>
  <si>
    <t>УРУСОВ Николай  Андреевиич</t>
  </si>
  <si>
    <t>Р.Бурятия, Северск</t>
  </si>
  <si>
    <t>МУРЗОВ Алексей Константинович</t>
  </si>
  <si>
    <t>СУВАН Долаан Андреевич</t>
  </si>
  <si>
    <t>Новосибирская, Болотное, МО</t>
  </si>
  <si>
    <t>Р.Тыва, Кызыл, МО</t>
  </si>
  <si>
    <t>КУЗНЕЦОВ Леонид Михайлович</t>
  </si>
  <si>
    <t>ГИЯСОВ Абдурахмон Сайхужаевич</t>
  </si>
  <si>
    <t>БОРОДУЛИН Владимир Сергеевич</t>
  </si>
  <si>
    <t>КЛЕВАКИН Данил Дмитриевич</t>
  </si>
  <si>
    <t>Кемеровская, Прокопьевск</t>
  </si>
  <si>
    <t>Алтайский, Шипуново, МО</t>
  </si>
  <si>
    <t>ЛОНЧАКОВ Григорий Иванович</t>
  </si>
  <si>
    <t>НАЗЫРОВ Алексей Аскатович</t>
  </si>
  <si>
    <t>Иркутская, Братск, МО</t>
  </si>
  <si>
    <t>МАЛЫГИН Александр Николаевич</t>
  </si>
  <si>
    <t>МАЛЫГИН Владимир Николаевич</t>
  </si>
  <si>
    <t>МОЖЕЙКО Алексей Викторович</t>
  </si>
  <si>
    <t>Алтайский, Бийск, МО</t>
  </si>
  <si>
    <t>Томская, Томск</t>
  </si>
  <si>
    <t>КАРМАНОВ Александр Дмитриевич</t>
  </si>
  <si>
    <t>КОЛМАКОВ Степан Иванович</t>
  </si>
  <si>
    <t>КУЗНЕЦОВ Александр Александрович</t>
  </si>
  <si>
    <t>Иркутская, Шелехов, МО</t>
  </si>
  <si>
    <t>Красноярский, Сосновоборск, МО</t>
  </si>
  <si>
    <t>ДАЛГАТОВ Абдула Магомедович</t>
  </si>
  <si>
    <t>27.04.85, КМС</t>
  </si>
  <si>
    <t>Свердловская, Алапаевск, СК Боец</t>
  </si>
  <si>
    <t>Долгатов А.</t>
  </si>
  <si>
    <t>КЛОПКОВ Максим Олегович</t>
  </si>
  <si>
    <t>23.11.90, КМС</t>
  </si>
  <si>
    <t xml:space="preserve">Челябинская, Челябинск, </t>
  </si>
  <si>
    <t>Якупов Р.Г.</t>
  </si>
  <si>
    <t>БИКТАГИРОВ Фаниль Фагимович</t>
  </si>
  <si>
    <t>15.06.93, КМС</t>
  </si>
  <si>
    <t>Тюменская, Тюмень, ВС</t>
  </si>
  <si>
    <t xml:space="preserve">Мухамедшин О.Х. </t>
  </si>
  <si>
    <t>ЗАКИРОВ Руслан Каримович</t>
  </si>
  <si>
    <t>12.04.84, КМС</t>
  </si>
  <si>
    <t xml:space="preserve">Свердловская, Тюменская, Челябинская, , , , , , , , </t>
  </si>
  <si>
    <t xml:space="preserve"> 100+ кг</t>
  </si>
  <si>
    <t>АХМЕДЬЯНОВ Данил Уелович</t>
  </si>
  <si>
    <t>22.11.90, МС</t>
  </si>
  <si>
    <t xml:space="preserve">Челябинская, Аргаяш, </t>
  </si>
  <si>
    <t>Хафизов Р.А., Сиражетдинов Д.Х.</t>
  </si>
  <si>
    <t>РАХМАТОВ Ахмат Рустамович</t>
  </si>
  <si>
    <t>08.09.94, МС</t>
  </si>
  <si>
    <t>АГАЕВ Арзу Афсар Оглы</t>
  </si>
  <si>
    <t>26.08.97, КМС</t>
  </si>
  <si>
    <t>Свердловская, Алапаевск, СК БОЕЦ</t>
  </si>
  <si>
    <t>Далгатов А.М.</t>
  </si>
  <si>
    <t>КУЛАГИН Алексей Сергеевич</t>
  </si>
  <si>
    <t>31.07.00, КМС</t>
  </si>
  <si>
    <t>Тюменская, Тюмень</t>
  </si>
  <si>
    <t>Гаранин Е.А.</t>
  </si>
  <si>
    <t>Ибрагимов Омар Алгасанович</t>
  </si>
  <si>
    <t>26.09.1994, КМС</t>
  </si>
  <si>
    <t>Свердловская, Екатеринбург</t>
  </si>
  <si>
    <t>Агафонов А.В.</t>
  </si>
  <si>
    <t>Палатов Валерий Сергеевич</t>
  </si>
  <si>
    <t>11.11.1995, КМС</t>
  </si>
  <si>
    <t>Свердловская, Н.Тагил, СШ №2</t>
  </si>
  <si>
    <t>Алдушин А.И., Перминов И.Р.</t>
  </si>
  <si>
    <t>АНТОНОВ Денис Андреевич</t>
  </si>
  <si>
    <t>09.10.95, КМС</t>
  </si>
  <si>
    <t>ЯНАО, г.Муравленко</t>
  </si>
  <si>
    <t>Репушко Д.А.</t>
  </si>
  <si>
    <t>Марченко Александр Вячеславович</t>
  </si>
  <si>
    <t>14.04.1990, КМС</t>
  </si>
  <si>
    <t>Свердловская, Н.Тагил, СШ Тагилстрой</t>
  </si>
  <si>
    <t>Матвеев С.В., Гориславский И.А.</t>
  </si>
  <si>
    <t>Фомин Артем Васильевич</t>
  </si>
  <si>
    <t>26.02.1995, КМС</t>
  </si>
  <si>
    <t>Свердловская, Ирбит, ДЮСШ</t>
  </si>
  <si>
    <t>Фефелов Ю.А.</t>
  </si>
  <si>
    <t>МИФТАХУТДИНОВ Константин Саматович</t>
  </si>
  <si>
    <t>27.09.95, КМС</t>
  </si>
  <si>
    <t>Педько М.А.</t>
  </si>
  <si>
    <t>МУХАМЕДШИН Олег Худчатович</t>
  </si>
  <si>
    <t>08.01.75, КМС</t>
  </si>
  <si>
    <t>Тюменская, Тюмень, Талисман</t>
  </si>
  <si>
    <t>АБДУЛЛАЕВ Нурлан Кадир-Оглы</t>
  </si>
  <si>
    <t>30.03.96, 1сп</t>
  </si>
  <si>
    <t>Кулябин Д.А.</t>
  </si>
  <si>
    <t>Оздурмасов Рашитхан Муратбекович</t>
  </si>
  <si>
    <t>27.08.2001, КМС</t>
  </si>
  <si>
    <t>ДВОРЦОВ Александр Витальевич</t>
  </si>
  <si>
    <t>29.03.01, 1сп</t>
  </si>
  <si>
    <t>Свердловская, Екатеринбург, СК Троицк</t>
  </si>
  <si>
    <t>Рудяков В.В.</t>
  </si>
  <si>
    <t>ОЧКИН Иван Николаевич</t>
  </si>
  <si>
    <t>01.04.94, МС</t>
  </si>
  <si>
    <t>Тюменская, Тюмень, ТВВИКУ</t>
  </si>
  <si>
    <t>Николаев А.А.</t>
  </si>
  <si>
    <t>СТЯЖКИН  Владислав Евгеньевич</t>
  </si>
  <si>
    <t>22.05.1995, КМС</t>
  </si>
  <si>
    <t>АБДУЛАБЕКОВ Шамиль Абдулабекович</t>
  </si>
  <si>
    <t>04.04.94, КМС</t>
  </si>
  <si>
    <t xml:space="preserve">Челябинская, Миасс </t>
  </si>
  <si>
    <t>Суслов В.А.</t>
  </si>
  <si>
    <t>Комиссаров Иван Александрович</t>
  </si>
  <si>
    <t>23.05.1998, КМС</t>
  </si>
  <si>
    <t>АЛЕШИН Виталий Михайлович</t>
  </si>
  <si>
    <t>03.03.98, КМС</t>
  </si>
  <si>
    <t>ФЕДОРЕНКО Александр Дмитриевич</t>
  </si>
  <si>
    <t>27.01.00, 1сп</t>
  </si>
  <si>
    <t>САМОЙЛЕНКО Кирилл Сергеевич</t>
  </si>
  <si>
    <t>14.05.95, КМС</t>
  </si>
  <si>
    <t>ЕМЕЦ Вячеслав Эдуардович</t>
  </si>
  <si>
    <t>03.10.94, КМС</t>
  </si>
  <si>
    <t>СОЛИН Владислав Алексеевич</t>
  </si>
  <si>
    <t>01.05.96, кмс</t>
  </si>
  <si>
    <t>Камалов Р.Г.</t>
  </si>
  <si>
    <t>Алибеков Хангиши Сулейманович</t>
  </si>
  <si>
    <t>18.09.1993, КМС</t>
  </si>
  <si>
    <t>КОРЕНЕВ Алексей Михайлович</t>
  </si>
  <si>
    <t>21.10.87, МС</t>
  </si>
  <si>
    <t>БОГОМОЛОВ Артем Александрович</t>
  </si>
  <si>
    <t>21.08.99, КМС</t>
  </si>
  <si>
    <t>ТИМЧЕНКО Александр Михайлович</t>
  </si>
  <si>
    <t>05.11.98, КМС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</si>
</sst>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b/>
      <sz val="16"/>
      <name val="Arial"/>
      <family val="2"/>
      <charset val="204"/>
    </font>
    <font>
      <b/>
      <sz val="20"/>
      <name val="Arial Narrow"/>
      <family val="2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sz val="18"/>
      <name val="Arial"/>
      <family val="2"/>
      <charset val="204"/>
    </font>
    <font>
      <b/>
      <sz val="9"/>
      <name val="Arial Narrow"/>
      <family val="2"/>
      <charset val="204"/>
    </font>
    <font>
      <sz val="9"/>
      <color theme="0"/>
      <name val="Arial Narrow"/>
      <family val="2"/>
      <charset val="204"/>
    </font>
    <font>
      <sz val="8"/>
      <color theme="0"/>
      <name val="Arial Cyr"/>
      <charset val="204"/>
    </font>
    <font>
      <sz val="10"/>
      <color theme="0"/>
      <name val="Arial Cyr"/>
      <charset val="204"/>
    </font>
    <font>
      <b/>
      <sz val="14"/>
      <name val="Arial Narrow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 Narrow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285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9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9" fillId="0" borderId="0" xfId="0" applyNumberFormat="1" applyFont="1" applyFill="1" applyBorder="1"/>
    <xf numFmtId="0" fontId="9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0" xfId="0" applyFont="1" applyFill="1" applyBorder="1" applyAlignment="1">
      <alignment horizontal="center" vertical="center" textRotation="90"/>
    </xf>
    <xf numFmtId="0" fontId="15" fillId="0" borderId="0" xfId="2"/>
    <xf numFmtId="0" fontId="15" fillId="0" borderId="0" xfId="2" applyAlignment="1"/>
    <xf numFmtId="0" fontId="15" fillId="0" borderId="8" xfId="2" applyBorder="1" applyAlignment="1"/>
    <xf numFmtId="0" fontId="15" fillId="0" borderId="8" xfId="2" applyBorder="1"/>
    <xf numFmtId="0" fontId="17" fillId="0" borderId="0" xfId="2" applyFont="1"/>
    <xf numFmtId="0" fontId="15" fillId="0" borderId="0" xfId="2" applyBorder="1"/>
    <xf numFmtId="0" fontId="15" fillId="0" borderId="0" xfId="2" applyAlignment="1">
      <alignment horizontal="left"/>
    </xf>
    <xf numFmtId="0" fontId="17" fillId="0" borderId="0" xfId="2" applyFont="1" applyBorder="1"/>
    <xf numFmtId="1" fontId="15" fillId="0" borderId="8" xfId="2" applyNumberFormat="1" applyBorder="1" applyAlignment="1">
      <alignment horizontal="center"/>
    </xf>
    <xf numFmtId="49" fontId="15" fillId="0" borderId="8" xfId="2" applyNumberFormat="1" applyBorder="1"/>
    <xf numFmtId="0" fontId="15" fillId="0" borderId="0" xfId="2" applyAlignment="1">
      <alignment horizontal="right"/>
    </xf>
    <xf numFmtId="1" fontId="15" fillId="0" borderId="8" xfId="2" applyNumberFormat="1" applyBorder="1"/>
    <xf numFmtId="0" fontId="15" fillId="0" borderId="9" xfId="2" applyBorder="1"/>
    <xf numFmtId="0" fontId="17" fillId="0" borderId="10" xfId="2" applyFont="1" applyBorder="1" applyAlignment="1">
      <alignment horizontal="center"/>
    </xf>
    <xf numFmtId="0" fontId="17" fillId="0" borderId="10" xfId="2" applyFont="1" applyBorder="1" applyAlignment="1">
      <alignment horizontal="left"/>
    </xf>
    <xf numFmtId="0" fontId="17" fillId="0" borderId="11" xfId="2" applyFont="1" applyBorder="1" applyAlignment="1">
      <alignment horizontal="left"/>
    </xf>
    <xf numFmtId="0" fontId="15" fillId="0" borderId="1" xfId="2" applyFont="1" applyBorder="1" applyAlignment="1">
      <alignment horizontal="center"/>
    </xf>
    <xf numFmtId="0" fontId="15" fillId="0" borderId="5" xfId="2" applyBorder="1"/>
    <xf numFmtId="0" fontId="15" fillId="0" borderId="12" xfId="2" applyFont="1" applyBorder="1"/>
    <xf numFmtId="0" fontId="15" fillId="0" borderId="13" xfId="2" applyFont="1" applyBorder="1"/>
    <xf numFmtId="0" fontId="15" fillId="0" borderId="5" xfId="2" applyFont="1" applyBorder="1"/>
    <xf numFmtId="0" fontId="15" fillId="0" borderId="1" xfId="2" applyFont="1" applyBorder="1"/>
    <xf numFmtId="0" fontId="17" fillId="0" borderId="0" xfId="2" applyFont="1" applyAlignment="1">
      <alignment horizontal="center"/>
    </xf>
    <xf numFmtId="0" fontId="15" fillId="0" borderId="8" xfId="2" applyNumberFormat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Border="1" applyAlignment="1"/>
    <xf numFmtId="0" fontId="3" fillId="0" borderId="0" xfId="1" applyFont="1" applyBorder="1" applyAlignment="1" applyProtection="1"/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7" fillId="0" borderId="41" xfId="2" applyFont="1" applyBorder="1" applyAlignment="1">
      <alignment horizontal="center"/>
    </xf>
    <xf numFmtId="0" fontId="6" fillId="0" borderId="0" xfId="0" applyFont="1"/>
    <xf numFmtId="0" fontId="15" fillId="0" borderId="5" xfId="2" applyFont="1" applyBorder="1" applyAlignment="1">
      <alignment horizontal="center"/>
    </xf>
    <xf numFmtId="0" fontId="15" fillId="0" borderId="12" xfId="2" applyBorder="1"/>
    <xf numFmtId="0" fontId="15" fillId="0" borderId="13" xfId="2" applyBorder="1"/>
    <xf numFmtId="0" fontId="21" fillId="0" borderId="10" xfId="2" applyFont="1" applyBorder="1" applyAlignment="1">
      <alignment horizontal="center"/>
    </xf>
    <xf numFmtId="0" fontId="22" fillId="0" borderId="1" xfId="2" applyFont="1" applyBorder="1" applyAlignment="1">
      <alignment horizontal="center"/>
    </xf>
    <xf numFmtId="0" fontId="17" fillId="0" borderId="4" xfId="2" applyFont="1" applyBorder="1" applyAlignment="1"/>
    <xf numFmtId="0" fontId="17" fillId="0" borderId="23" xfId="2" applyFont="1" applyBorder="1" applyAlignment="1"/>
    <xf numFmtId="0" fontId="21" fillId="0" borderId="4" xfId="2" applyFont="1" applyBorder="1" applyAlignment="1"/>
    <xf numFmtId="0" fontId="1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25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6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9" fillId="0" borderId="31" xfId="0" applyFont="1" applyFill="1" applyBorder="1"/>
    <xf numFmtId="0" fontId="9" fillId="0" borderId="31" xfId="0" applyFont="1" applyFill="1" applyBorder="1" applyAlignment="1">
      <alignment horizontal="center" vertical="center"/>
    </xf>
    <xf numFmtId="0" fontId="9" fillId="0" borderId="31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vertical="center" wrapText="1"/>
    </xf>
    <xf numFmtId="0" fontId="10" fillId="2" borderId="30" xfId="0" applyFont="1" applyFill="1" applyBorder="1" applyAlignment="1">
      <alignment vertical="center" textRotation="90"/>
    </xf>
    <xf numFmtId="0" fontId="10" fillId="2" borderId="20" xfId="0" applyFont="1" applyFill="1" applyBorder="1" applyAlignment="1">
      <alignment vertical="center" textRotation="90"/>
    </xf>
    <xf numFmtId="0" fontId="1" fillId="0" borderId="1" xfId="0" applyFont="1" applyBorder="1" applyAlignment="1">
      <alignment vertical="center" wrapText="1"/>
    </xf>
    <xf numFmtId="0" fontId="13" fillId="0" borderId="21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3" fillId="0" borderId="15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2" xfId="0" applyNumberFormat="1" applyFont="1" applyBorder="1" applyAlignment="1">
      <alignment vertical="center" wrapText="1"/>
    </xf>
    <xf numFmtId="0" fontId="11" fillId="0" borderId="15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3" borderId="43" xfId="0" applyNumberFormat="1" applyFont="1" applyFill="1" applyBorder="1" applyAlignment="1">
      <alignment horizontal="center" vertical="center" wrapText="1"/>
    </xf>
    <xf numFmtId="49" fontId="3" fillId="3" borderId="44" xfId="0" applyNumberFormat="1" applyFont="1" applyFill="1" applyBorder="1" applyAlignment="1">
      <alignment horizontal="center" vertical="center" wrapText="1"/>
    </xf>
    <xf numFmtId="49" fontId="3" fillId="0" borderId="44" xfId="0" applyNumberFormat="1" applyFont="1" applyFill="1" applyBorder="1" applyAlignment="1">
      <alignment horizontal="center" vertical="center" wrapText="1"/>
    </xf>
    <xf numFmtId="49" fontId="3" fillId="0" borderId="45" xfId="0" applyNumberFormat="1" applyFont="1" applyFill="1" applyBorder="1" applyAlignment="1">
      <alignment horizontal="center" vertical="center" wrapText="1"/>
    </xf>
    <xf numFmtId="49" fontId="3" fillId="0" borderId="47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24" fillId="0" borderId="0" xfId="0" applyFont="1" applyFill="1"/>
    <xf numFmtId="0" fontId="1" fillId="0" borderId="1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49" fontId="3" fillId="0" borderId="16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4" fillId="0" borderId="31" xfId="0" applyFont="1" applyFill="1" applyBorder="1"/>
    <xf numFmtId="0" fontId="24" fillId="0" borderId="0" xfId="0" applyFont="1" applyFill="1" applyBorder="1"/>
    <xf numFmtId="0" fontId="25" fillId="0" borderId="1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1" fillId="0" borderId="49" xfId="0" applyFont="1" applyFill="1" applyBorder="1" applyAlignment="1">
      <alignment horizontal="left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textRotation="90"/>
    </xf>
    <xf numFmtId="0" fontId="10" fillId="2" borderId="7" xfId="0" applyFont="1" applyFill="1" applyBorder="1" applyAlignment="1">
      <alignment vertical="center" textRotation="90"/>
    </xf>
    <xf numFmtId="0" fontId="10" fillId="2" borderId="52" xfId="0" applyFont="1" applyFill="1" applyBorder="1" applyAlignment="1">
      <alignment vertical="center" textRotation="90"/>
    </xf>
    <xf numFmtId="0" fontId="1" fillId="0" borderId="10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12" fillId="0" borderId="46" xfId="0" applyFont="1" applyFill="1" applyBorder="1" applyAlignment="1">
      <alignment vertical="center" wrapText="1"/>
    </xf>
    <xf numFmtId="0" fontId="14" fillId="2" borderId="30" xfId="0" applyFont="1" applyFill="1" applyBorder="1" applyAlignment="1">
      <alignment vertical="center" textRotation="90"/>
    </xf>
    <xf numFmtId="0" fontId="14" fillId="2" borderId="20" xfId="0" applyFont="1" applyFill="1" applyBorder="1" applyAlignment="1">
      <alignment vertical="center" textRotation="90"/>
    </xf>
    <xf numFmtId="49" fontId="3" fillId="0" borderId="53" xfId="0" applyNumberFormat="1" applyFont="1" applyFill="1" applyBorder="1" applyAlignment="1">
      <alignment horizontal="center" vertical="center" wrapText="1"/>
    </xf>
    <xf numFmtId="49" fontId="3" fillId="3" borderId="47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vertical="center" textRotation="90"/>
    </xf>
    <xf numFmtId="0" fontId="14" fillId="2" borderId="7" xfId="0" applyFont="1" applyFill="1" applyBorder="1" applyAlignment="1">
      <alignment vertical="center" textRotation="90"/>
    </xf>
    <xf numFmtId="0" fontId="14" fillId="2" borderId="52" xfId="0" applyFont="1" applyFill="1" applyBorder="1" applyAlignment="1">
      <alignment vertical="center" textRotation="90"/>
    </xf>
    <xf numFmtId="0" fontId="26" fillId="0" borderId="0" xfId="0" applyFont="1"/>
    <xf numFmtId="0" fontId="6" fillId="0" borderId="8" xfId="1" applyNumberFormat="1" applyFont="1" applyBorder="1" applyAlignment="1" applyProtection="1"/>
    <xf numFmtId="49" fontId="5" fillId="0" borderId="8" xfId="1" applyNumberFormat="1" applyBorder="1" applyAlignment="1" applyProtection="1"/>
    <xf numFmtId="0" fontId="28" fillId="0" borderId="0" xfId="0" applyFont="1" applyAlignment="1">
      <alignment textRotation="45"/>
    </xf>
    <xf numFmtId="0" fontId="27" fillId="4" borderId="0" xfId="0" applyFont="1" applyFill="1" applyBorder="1" applyAlignment="1">
      <alignment horizontal="center" vertical="center" textRotation="45"/>
    </xf>
    <xf numFmtId="0" fontId="28" fillId="0" borderId="0" xfId="0" applyFont="1" applyBorder="1" applyAlignment="1">
      <alignment textRotation="45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31" xfId="0" applyFont="1" applyFill="1" applyBorder="1"/>
    <xf numFmtId="0" fontId="6" fillId="0" borderId="31" xfId="0" applyFont="1" applyFill="1" applyBorder="1" applyAlignment="1">
      <alignment horizontal="center" vertical="center"/>
    </xf>
    <xf numFmtId="0" fontId="6" fillId="0" borderId="31" xfId="0" applyNumberFormat="1" applyFont="1" applyFill="1" applyBorder="1"/>
    <xf numFmtId="0" fontId="6" fillId="0" borderId="0" xfId="0" applyNumberFormat="1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7" fillId="2" borderId="19" xfId="0" applyFont="1" applyFill="1" applyBorder="1" applyAlignment="1">
      <alignment horizontal="center" vertical="center" textRotation="45"/>
    </xf>
    <xf numFmtId="0" fontId="27" fillId="2" borderId="30" xfId="0" applyFont="1" applyFill="1" applyBorder="1" applyAlignment="1">
      <alignment horizontal="center" vertical="center" textRotation="45"/>
    </xf>
    <xf numFmtId="0" fontId="27" fillId="2" borderId="20" xfId="0" applyFont="1" applyFill="1" applyBorder="1" applyAlignment="1">
      <alignment horizontal="center" vertical="center" textRotation="45"/>
    </xf>
    <xf numFmtId="0" fontId="27" fillId="2" borderId="22" xfId="0" applyFont="1" applyFill="1" applyBorder="1" applyAlignment="1">
      <alignment horizontal="center" vertical="center" textRotation="45"/>
    </xf>
    <xf numFmtId="0" fontId="27" fillId="2" borderId="6" xfId="0" applyFont="1" applyFill="1" applyBorder="1" applyAlignment="1">
      <alignment horizontal="center" vertical="center" textRotation="45"/>
    </xf>
    <xf numFmtId="0" fontId="27" fillId="2" borderId="7" xfId="0" applyFont="1" applyFill="1" applyBorder="1" applyAlignment="1">
      <alignment horizontal="center" vertical="center" textRotation="45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textRotation="90"/>
    </xf>
    <xf numFmtId="0" fontId="10" fillId="2" borderId="30" xfId="0" applyFont="1" applyFill="1" applyBorder="1" applyAlignment="1">
      <alignment horizontal="center" vertical="center" textRotation="90"/>
    </xf>
    <xf numFmtId="0" fontId="10" fillId="2" borderId="20" xfId="0" applyFont="1" applyFill="1" applyBorder="1" applyAlignment="1">
      <alignment horizontal="center" vertical="center" textRotation="90"/>
    </xf>
    <xf numFmtId="0" fontId="9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 vertical="center" textRotation="90"/>
    </xf>
    <xf numFmtId="0" fontId="14" fillId="2" borderId="20" xfId="0" applyFont="1" applyFill="1" applyBorder="1" applyAlignment="1">
      <alignment horizontal="center" vertical="center" textRotation="90"/>
    </xf>
    <xf numFmtId="0" fontId="14" fillId="2" borderId="19" xfId="0" applyFont="1" applyFill="1" applyBorder="1" applyAlignment="1">
      <alignment horizontal="center" textRotation="90"/>
    </xf>
    <xf numFmtId="0" fontId="14" fillId="2" borderId="20" xfId="0" applyFont="1" applyFill="1" applyBorder="1" applyAlignment="1">
      <alignment horizontal="center" textRotation="90"/>
    </xf>
    <xf numFmtId="0" fontId="11" fillId="2" borderId="19" xfId="0" applyFont="1" applyFill="1" applyBorder="1" applyAlignment="1">
      <alignment horizontal="center" vertical="center" textRotation="90"/>
    </xf>
    <xf numFmtId="0" fontId="11" fillId="2" borderId="20" xfId="0" applyFont="1" applyFill="1" applyBorder="1" applyAlignment="1">
      <alignment horizontal="center" vertical="center" textRotation="90"/>
    </xf>
    <xf numFmtId="0" fontId="3" fillId="0" borderId="0" xfId="1" applyFont="1" applyBorder="1" applyAlignment="1" applyProtection="1">
      <alignment horizontal="left"/>
    </xf>
    <xf numFmtId="0" fontId="13" fillId="0" borderId="48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1" fillId="0" borderId="32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3" fillId="0" borderId="17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3" fillId="0" borderId="2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5" xfId="0" applyFont="1" applyBorder="1" applyAlignment="1">
      <alignment horizontal="left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3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5" fillId="0" borderId="0" xfId="2" applyAlignment="1">
      <alignment horizontal="center"/>
    </xf>
    <xf numFmtId="0" fontId="17" fillId="0" borderId="41" xfId="2" applyFont="1" applyBorder="1" applyAlignment="1">
      <alignment horizontal="center"/>
    </xf>
    <xf numFmtId="0" fontId="17" fillId="0" borderId="8" xfId="2" applyFont="1" applyBorder="1" applyAlignment="1">
      <alignment horizontal="center"/>
    </xf>
    <xf numFmtId="0" fontId="17" fillId="0" borderId="11" xfId="2" applyFont="1" applyBorder="1" applyAlignment="1"/>
    <xf numFmtId="0" fontId="15" fillId="0" borderId="8" xfId="2" applyBorder="1" applyAlignment="1">
      <alignment horizontal="center"/>
    </xf>
    <xf numFmtId="0" fontId="16" fillId="0" borderId="0" xfId="2" applyFont="1" applyAlignment="1"/>
    <xf numFmtId="0" fontId="15" fillId="0" borderId="8" xfId="2" applyBorder="1" applyAlignment="1">
      <alignment horizontal="center" vertical="top" wrapText="1"/>
    </xf>
    <xf numFmtId="0" fontId="15" fillId="0" borderId="8" xfId="2" applyBorder="1" applyAlignment="1">
      <alignment horizontal="center" wrapText="1"/>
    </xf>
    <xf numFmtId="0" fontId="17" fillId="0" borderId="4" xfId="2" applyFont="1" applyBorder="1" applyAlignment="1">
      <alignment horizontal="center"/>
    </xf>
    <xf numFmtId="0" fontId="17" fillId="0" borderId="42" xfId="2" applyFont="1" applyBorder="1" applyAlignment="1">
      <alignment horizontal="center"/>
    </xf>
    <xf numFmtId="0" fontId="17" fillId="0" borderId="23" xfId="2" applyFont="1" applyBorder="1" applyAlignment="1">
      <alignment horizontal="center"/>
    </xf>
    <xf numFmtId="0" fontId="15" fillId="0" borderId="5" xfId="2" applyFont="1" applyBorder="1" applyAlignment="1">
      <alignment horizontal="center"/>
    </xf>
    <xf numFmtId="0" fontId="15" fillId="0" borderId="12" xfId="2" applyFont="1" applyBorder="1" applyAlignment="1">
      <alignment horizontal="center"/>
    </xf>
    <xf numFmtId="0" fontId="15" fillId="0" borderId="13" xfId="2" applyFont="1" applyBorder="1" applyAlignment="1">
      <alignment horizontal="center"/>
    </xf>
    <xf numFmtId="0" fontId="15" fillId="0" borderId="5" xfId="2" applyFont="1" applyBorder="1" applyAlignment="1">
      <alignment horizontal="left"/>
    </xf>
    <xf numFmtId="0" fontId="15" fillId="0" borderId="12" xfId="2" applyFont="1" applyBorder="1" applyAlignment="1">
      <alignment horizontal="left"/>
    </xf>
    <xf numFmtId="0" fontId="15" fillId="0" borderId="13" xfId="2" applyFont="1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76200</xdr:colOff>
      <xdr:row>2</xdr:row>
      <xdr:rowOff>0</xdr:rowOff>
    </xdr:to>
    <xdr:pic>
      <xdr:nvPicPr>
        <xdr:cNvPr id="1518" name="Picture 20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114300</xdr:colOff>
      <xdr:row>1</xdr:row>
      <xdr:rowOff>307975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95300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19050</xdr:rowOff>
    </xdr:from>
    <xdr:to>
      <xdr:col>7</xdr:col>
      <xdr:colOff>1104900</xdr:colOff>
      <xdr:row>1</xdr:row>
      <xdr:rowOff>323850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62675" y="19050"/>
          <a:ext cx="485775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190500</xdr:colOff>
      <xdr:row>2</xdr:row>
      <xdr:rowOff>0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5715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19049</xdr:rowOff>
    </xdr:from>
    <xdr:to>
      <xdr:col>7</xdr:col>
      <xdr:colOff>1104900</xdr:colOff>
      <xdr:row>1</xdr:row>
      <xdr:rowOff>352424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62675" y="19049"/>
          <a:ext cx="485775" cy="600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38100</xdr:rowOff>
    </xdr:from>
    <xdr:to>
      <xdr:col>1</xdr:col>
      <xdr:colOff>123824</xdr:colOff>
      <xdr:row>2</xdr:row>
      <xdr:rowOff>0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38100"/>
          <a:ext cx="504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19050</xdr:colOff>
      <xdr:row>1</xdr:row>
      <xdr:rowOff>114300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4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6;&#1077;&#1075;&#1080;&#1089;&#1090;&#1088;&#1072;&#1094;&#1080;&#1103;%20&#1073;&#1086;&#1077;&#1074;&#1086;&#107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0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5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6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68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74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90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8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Инструкция"/>
      <sheetName val="реквизиты"/>
      <sheetName val="регистрация"/>
    </sheetNames>
    <sheetDataSet>
      <sheetData sheetId="0"/>
      <sheetData sheetId="1"/>
      <sheetData sheetId="2">
        <row r="2">
          <cell r="A2" t="str">
            <v>ЧЕМПИОНАТ УРАЛЬСКОГО ФЕДЕРАЛЬНОГО ОКРУГА ПО БОЕВОМУ САМБО СРЕДИ МУЖЧИН</v>
          </cell>
        </row>
        <row r="3">
          <cell r="A3" t="str">
            <v>12-16  декабря 2019г.                                              г.Екатеринбург</v>
          </cell>
        </row>
        <row r="6">
          <cell r="A6" t="str">
            <v>Гл. судья, судья ВК</v>
          </cell>
          <cell r="G6" t="str">
            <v>А.С. Тимошин</v>
          </cell>
        </row>
        <row r="7">
          <cell r="G7" t="str">
            <v>/г.Рыбинск/</v>
          </cell>
        </row>
        <row r="8">
          <cell r="A8" t="str">
            <v>Гл. секретарь, судья ВК</v>
          </cell>
          <cell r="G8" t="str">
            <v>А.Н. Шелепин</v>
          </cell>
        </row>
        <row r="9">
          <cell r="G9" t="str">
            <v>/г.Рыбинск/</v>
          </cell>
        </row>
        <row r="11">
          <cell r="D11" t="str">
            <v>г.Екатеринбург</v>
          </cell>
          <cell r="F11" t="str">
            <v>25 октября 2018г.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Y7" t="str">
            <v>Свердловская</v>
          </cell>
          <cell r="AH7">
            <v>4</v>
          </cell>
        </row>
        <row r="8">
          <cell r="Y8" t="str">
            <v>Тюменская</v>
          </cell>
        </row>
        <row r="9">
          <cell r="Y9" t="str">
            <v>Челябинская</v>
          </cell>
        </row>
        <row r="10">
          <cell r="Y10" t="str">
            <v/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</sheetData>
      <sheetData sheetId="1"/>
      <sheetData sheetId="2"/>
      <sheetData sheetId="3">
        <row r="6">
          <cell r="C6" t="str">
            <v>ДАЛГАТОВ Абдула Магомедович</v>
          </cell>
          <cell r="D6" t="str">
            <v>27.04.85, КМС</v>
          </cell>
          <cell r="E6" t="str">
            <v>УФО</v>
          </cell>
          <cell r="F6" t="str">
            <v>Свердловская, Алапаевск, СК БОЕЦ</v>
          </cell>
          <cell r="G6">
            <v>0</v>
          </cell>
          <cell r="H6" t="str">
            <v>Далгатов А.М.</v>
          </cell>
        </row>
        <row r="7">
          <cell r="C7" t="str">
            <v>ЕМЕЦ Вячеслав Эдуардович</v>
          </cell>
          <cell r="D7" t="str">
            <v>03.10.94, КМС</v>
          </cell>
          <cell r="E7" t="str">
            <v>УФО</v>
          </cell>
          <cell r="F7" t="str">
            <v xml:space="preserve">Челябинская, Челябинск, </v>
          </cell>
          <cell r="G7">
            <v>0</v>
          </cell>
          <cell r="H7" t="str">
            <v>Якупов Р.Г.</v>
          </cell>
        </row>
        <row r="8">
          <cell r="C8" t="str">
            <v>СОЛИН Владислав Алексеевич</v>
          </cell>
          <cell r="D8" t="str">
            <v>01.05.96, кмс</v>
          </cell>
          <cell r="E8" t="str">
            <v>УФО</v>
          </cell>
          <cell r="F8" t="str">
            <v xml:space="preserve">Челябинская, Челябинск, </v>
          </cell>
          <cell r="G8">
            <v>0</v>
          </cell>
          <cell r="H8" t="str">
            <v>Камалов Р.Г.</v>
          </cell>
        </row>
        <row r="9">
          <cell r="C9" t="str">
            <v>КАЛИНИН Александр Анатольевич</v>
          </cell>
          <cell r="D9" t="str">
            <v>07.05.75, КМС</v>
          </cell>
          <cell r="E9" t="str">
            <v>УФО</v>
          </cell>
          <cell r="F9" t="str">
            <v>Тюменская, Тюмень, Сибирский Медведь</v>
          </cell>
          <cell r="G9">
            <v>0</v>
          </cell>
          <cell r="H9" t="str">
            <v>Ахметов Э.А.</v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Y7" t="str">
            <v>Свердловская</v>
          </cell>
          <cell r="AH7">
            <v>2</v>
          </cell>
        </row>
        <row r="8">
          <cell r="Y8" t="str">
            <v>Челябинская</v>
          </cell>
        </row>
        <row r="9">
          <cell r="Y9" t="str">
            <v/>
          </cell>
        </row>
        <row r="10">
          <cell r="Y10" t="str">
            <v/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</sheetData>
      <sheetData sheetId="1">
        <row r="31">
          <cell r="R31" t="str">
            <v>/г.Рыбинск/</v>
          </cell>
        </row>
      </sheetData>
      <sheetData sheetId="2"/>
      <sheetData sheetId="3">
        <row r="6">
          <cell r="C6" t="str">
            <v>АХМЕДЬЯНОВ Данил Уелович</v>
          </cell>
          <cell r="D6" t="str">
            <v>22.11.90, МС</v>
          </cell>
          <cell r="E6" t="str">
            <v>УФО</v>
          </cell>
          <cell r="F6" t="str">
            <v xml:space="preserve">Челябинская, Аргаяш, </v>
          </cell>
          <cell r="G6">
            <v>0</v>
          </cell>
          <cell r="H6" t="str">
            <v>Хафизов Р.А., Сиражетдинов Д.Х.</v>
          </cell>
        </row>
        <row r="7">
          <cell r="C7" t="str">
            <v>РАХМАТОВ Ахмат Рустамович</v>
          </cell>
          <cell r="D7" t="str">
            <v>08.09.94, МС</v>
          </cell>
          <cell r="E7" t="str">
            <v>УФО</v>
          </cell>
          <cell r="F7" t="str">
            <v>Свердловская, Качканар ДЮСШ самбо и дзюдо</v>
          </cell>
          <cell r="G7">
            <v>0</v>
          </cell>
          <cell r="H7" t="str">
            <v>Сапунов Д.П., Мещерский В.В.</v>
          </cell>
        </row>
        <row r="8"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</row>
        <row r="9"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Y7" t="str">
            <v>Свердловская</v>
          </cell>
          <cell r="AH7">
            <v>10</v>
          </cell>
        </row>
        <row r="8">
          <cell r="Y8" t="str">
            <v>Тюменская</v>
          </cell>
        </row>
        <row r="9">
          <cell r="Y9" t="str">
            <v>Челябинская</v>
          </cell>
        </row>
        <row r="10">
          <cell r="Y10" t="str">
            <v>ЯНАО</v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АГАЕВ Арзу Афсар Оглы</v>
          </cell>
          <cell r="D6" t="str">
            <v>26.08.97, КМС</v>
          </cell>
          <cell r="E6" t="str">
            <v>УФО</v>
          </cell>
          <cell r="F6" t="str">
            <v>Свердловская, Алапаевск, СК БОЕЦ</v>
          </cell>
          <cell r="G6">
            <v>0</v>
          </cell>
          <cell r="H6" t="str">
            <v>Далгатов А.М.</v>
          </cell>
        </row>
        <row r="7">
          <cell r="C7" t="str">
            <v>КУЛАГИН Алексей Сергеевич</v>
          </cell>
          <cell r="D7" t="str">
            <v>31.07.00, КМС</v>
          </cell>
          <cell r="E7" t="str">
            <v>УФО</v>
          </cell>
          <cell r="F7" t="str">
            <v>Тюменская, Тюмень</v>
          </cell>
          <cell r="G7">
            <v>0</v>
          </cell>
          <cell r="H7" t="str">
            <v>Гаранин Е.А.</v>
          </cell>
        </row>
        <row r="8">
          <cell r="C8" t="str">
            <v>Ибрагимов Омар Алгасанович</v>
          </cell>
          <cell r="D8" t="str">
            <v>26.09.1994, КМС</v>
          </cell>
          <cell r="E8" t="str">
            <v>УФО</v>
          </cell>
          <cell r="F8" t="str">
            <v>Свердловская, Екатеринбург</v>
          </cell>
          <cell r="G8">
            <v>0</v>
          </cell>
          <cell r="H8" t="str">
            <v>Агафонов А.В.</v>
          </cell>
        </row>
        <row r="9">
          <cell r="C9" t="str">
            <v>Палатов Валерий Сергеевич</v>
          </cell>
          <cell r="D9" t="str">
            <v>11.11.1995, КМС</v>
          </cell>
          <cell r="E9" t="str">
            <v>УФО</v>
          </cell>
          <cell r="F9" t="str">
            <v>Свердловская, Н.Тагил, СШ №2</v>
          </cell>
          <cell r="G9">
            <v>0</v>
          </cell>
          <cell r="H9" t="str">
            <v>Алдушин А.И., Перминов И.Р.</v>
          </cell>
        </row>
        <row r="10">
          <cell r="C10" t="str">
            <v>АНТОНОВ Денис Андреевич</v>
          </cell>
          <cell r="D10" t="str">
            <v>09.10.95, КМС</v>
          </cell>
          <cell r="E10" t="str">
            <v>УФО</v>
          </cell>
          <cell r="F10" t="str">
            <v>ЯНАО, г.Муравленко</v>
          </cell>
          <cell r="G10">
            <v>0</v>
          </cell>
          <cell r="H10" t="str">
            <v>Репушко Д.А.</v>
          </cell>
        </row>
        <row r="11">
          <cell r="C11" t="str">
            <v>Марченко Александр Вячеславович</v>
          </cell>
          <cell r="D11" t="str">
            <v>14.04.1990, КМС</v>
          </cell>
          <cell r="E11" t="str">
            <v>УФО</v>
          </cell>
          <cell r="F11" t="str">
            <v>Свердловская, Н.Тагил, СШ Тагилстрой</v>
          </cell>
          <cell r="G11">
            <v>0</v>
          </cell>
          <cell r="H11" t="str">
            <v>Матвеев С.В., Гориславский И.А.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Y7" t="str">
            <v>Свердловская</v>
          </cell>
          <cell r="AH7">
            <v>4</v>
          </cell>
        </row>
        <row r="8">
          <cell r="Y8" t="str">
            <v>Тюменская</v>
          </cell>
        </row>
        <row r="9">
          <cell r="Y9" t="str">
            <v>Челябинская</v>
          </cell>
        </row>
        <row r="10">
          <cell r="Y10" t="str">
            <v/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</sheetData>
      <sheetData sheetId="1"/>
      <sheetData sheetId="2"/>
      <sheetData sheetId="3">
        <row r="6">
          <cell r="C6" t="str">
            <v>Фомин Артем Васильевич</v>
          </cell>
          <cell r="D6" t="str">
            <v>26.02.1995, КМС</v>
          </cell>
          <cell r="E6" t="str">
            <v>УФО</v>
          </cell>
          <cell r="F6" t="str">
            <v>Свердловская, Ирбит, ДЮСШ</v>
          </cell>
          <cell r="G6">
            <v>0</v>
          </cell>
          <cell r="H6" t="str">
            <v>Фефелов Ю.А.</v>
          </cell>
        </row>
        <row r="7">
          <cell r="C7" t="str">
            <v>МИФТАХУТДИНОВ Константин Саматович</v>
          </cell>
          <cell r="D7" t="str">
            <v>27.09.95, КМС</v>
          </cell>
          <cell r="E7" t="str">
            <v>УФО</v>
          </cell>
          <cell r="F7" t="str">
            <v xml:space="preserve">Челябинская, Челябинск, </v>
          </cell>
          <cell r="G7">
            <v>0</v>
          </cell>
          <cell r="H7" t="str">
            <v>Педько М.А.</v>
          </cell>
        </row>
        <row r="8">
          <cell r="C8" t="str">
            <v>МУХАМЕДШИН Олег Худчатович</v>
          </cell>
          <cell r="D8" t="str">
            <v>08.01.75, КМС</v>
          </cell>
          <cell r="E8" t="str">
            <v>УФО</v>
          </cell>
          <cell r="F8" t="str">
            <v>Тюменская, Тюмень, Талисман</v>
          </cell>
          <cell r="G8">
            <v>0</v>
          </cell>
          <cell r="H8" t="str">
            <v xml:space="preserve">Мухамедшин О.Х. </v>
          </cell>
        </row>
        <row r="9">
          <cell r="C9" t="str">
            <v>АБДУЛЛАЕВ Нурлан Кадир-Оглы</v>
          </cell>
          <cell r="D9" t="str">
            <v>30.03.96, 1сп</v>
          </cell>
          <cell r="E9" t="str">
            <v>УФО</v>
          </cell>
          <cell r="F9" t="str">
            <v xml:space="preserve">Челябинская, Челябинск, </v>
          </cell>
          <cell r="G9">
            <v>0</v>
          </cell>
          <cell r="H9" t="str">
            <v>Кулябин Д.А.</v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Y7" t="str">
            <v>Свердловская</v>
          </cell>
          <cell r="AH7">
            <v>6</v>
          </cell>
        </row>
        <row r="8">
          <cell r="Y8" t="str">
            <v>Тюменская</v>
          </cell>
        </row>
        <row r="9">
          <cell r="Y9" t="str">
            <v>Челябинская</v>
          </cell>
        </row>
        <row r="10">
          <cell r="Y10" t="str">
            <v/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</sheetData>
      <sheetData sheetId="1"/>
      <sheetData sheetId="2"/>
      <sheetData sheetId="3">
        <row r="6">
          <cell r="C6" t="str">
            <v>Оздурмасов Рашитхан Муратбекович</v>
          </cell>
          <cell r="D6" t="str">
            <v>27.08.2001, КМС</v>
          </cell>
          <cell r="E6" t="str">
            <v>УФО</v>
          </cell>
          <cell r="F6" t="str">
            <v>Свердловская, Екатеринбург</v>
          </cell>
          <cell r="G6">
            <v>0</v>
          </cell>
          <cell r="H6" t="str">
            <v>Агафонов А.В.</v>
          </cell>
        </row>
        <row r="7">
          <cell r="C7" t="str">
            <v>ДВОРЦОВ Александр Витальевич</v>
          </cell>
          <cell r="D7" t="str">
            <v>29.03.01, 1сп</v>
          </cell>
          <cell r="E7" t="str">
            <v>УФО</v>
          </cell>
          <cell r="F7" t="str">
            <v>Свердловская, Екатеринбург, СК Троицк</v>
          </cell>
          <cell r="G7">
            <v>0</v>
          </cell>
          <cell r="H7" t="str">
            <v>Рудяков В.В.</v>
          </cell>
        </row>
        <row r="8">
          <cell r="C8" t="str">
            <v>ОЧКИН Иван Николаевич</v>
          </cell>
          <cell r="D8" t="str">
            <v>01.04.94, МС</v>
          </cell>
          <cell r="E8" t="str">
            <v>УФО</v>
          </cell>
          <cell r="F8" t="str">
            <v>Тюменская, Тюмень, ТВВИКУ</v>
          </cell>
          <cell r="G8">
            <v>0</v>
          </cell>
          <cell r="H8" t="str">
            <v>Николаев А.А.</v>
          </cell>
        </row>
        <row r="9">
          <cell r="C9" t="str">
            <v>СТЯЖКИН  Владислав Евгеньевич</v>
          </cell>
          <cell r="D9" t="str">
            <v>22.05.1995, КМС</v>
          </cell>
          <cell r="E9" t="str">
            <v>УФО</v>
          </cell>
          <cell r="F9" t="str">
            <v>Свердловская, Качканар ДЮСШ самбо и дзюдо</v>
          </cell>
          <cell r="G9">
            <v>0</v>
          </cell>
          <cell r="H9" t="str">
            <v>Сапунов Д.П., Мещерский В.В.</v>
          </cell>
        </row>
        <row r="10">
          <cell r="C10" t="str">
            <v>АБДУЛАБЕКОВ Шамиль Абдулабекович</v>
          </cell>
          <cell r="D10" t="str">
            <v>04.04.94, КМС</v>
          </cell>
          <cell r="E10" t="str">
            <v>УФО</v>
          </cell>
          <cell r="F10" t="str">
            <v xml:space="preserve">Челябинская, Миасс </v>
          </cell>
          <cell r="G10">
            <v>0</v>
          </cell>
          <cell r="H10" t="str">
            <v>Суслов В.А.</v>
          </cell>
        </row>
        <row r="11">
          <cell r="C11" t="str">
            <v>Комиссаров Иван Александрович</v>
          </cell>
          <cell r="D11" t="str">
            <v>23.05.1998, КМС</v>
          </cell>
          <cell r="E11" t="str">
            <v>УФО</v>
          </cell>
          <cell r="F11" t="str">
            <v>Свердловская, Н.Тагил, СШ Тагилстрой</v>
          </cell>
          <cell r="G11">
            <v>0</v>
          </cell>
          <cell r="H11" t="str">
            <v>Матвеев С.В., Гориславский И.А.</v>
          </cell>
        </row>
      </sheetData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Y7" t="str">
            <v>Свердловская</v>
          </cell>
          <cell r="AH7">
            <v>3</v>
          </cell>
        </row>
        <row r="8">
          <cell r="Y8" t="str">
            <v>Челябинская</v>
          </cell>
        </row>
        <row r="9">
          <cell r="Y9" t="str">
            <v/>
          </cell>
        </row>
        <row r="10">
          <cell r="Y10" t="str">
            <v/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</sheetData>
      <sheetData sheetId="1"/>
      <sheetData sheetId="2"/>
      <sheetData sheetId="3">
        <row r="6">
          <cell r="C6" t="str">
            <v>АЛЕШИН Виталий Михайлович</v>
          </cell>
          <cell r="D6" t="str">
            <v>03.03.98, КМС</v>
          </cell>
          <cell r="E6" t="str">
            <v>УФО</v>
          </cell>
          <cell r="F6" t="str">
            <v xml:space="preserve">Челябинская, Челябинск, </v>
          </cell>
          <cell r="G6">
            <v>0</v>
          </cell>
          <cell r="H6" t="str">
            <v>Якупов Р.Г.</v>
          </cell>
        </row>
        <row r="7">
          <cell r="C7" t="str">
            <v>ФЕДОРЕНКО Александр Дмитриевич</v>
          </cell>
          <cell r="D7" t="str">
            <v>27.01.00, 1сп</v>
          </cell>
          <cell r="E7" t="str">
            <v>УФО</v>
          </cell>
          <cell r="F7" t="str">
            <v>Свердловская, Алапаевск, СК БОЕЦ</v>
          </cell>
          <cell r="G7">
            <v>0</v>
          </cell>
          <cell r="H7" t="str">
            <v>Далгатов А.М.</v>
          </cell>
        </row>
        <row r="8">
          <cell r="C8" t="str">
            <v>САМОЙЛЕНКО Кирилл Сергеевич</v>
          </cell>
          <cell r="D8" t="str">
            <v>14.05.95, КМС</v>
          </cell>
          <cell r="E8" t="str">
            <v>УФО</v>
          </cell>
          <cell r="F8" t="str">
            <v xml:space="preserve">Челябинская, Челябинск, </v>
          </cell>
          <cell r="G8">
            <v>0</v>
          </cell>
          <cell r="H8" t="str">
            <v>Педько М.А.</v>
          </cell>
        </row>
        <row r="9">
          <cell r="C9" t="str">
            <v>САМОЙЛЕНКО Кирилл Сергеевич</v>
          </cell>
          <cell r="D9" t="str">
            <v>14.05.95, КМС</v>
          </cell>
          <cell r="E9" t="str">
            <v>УФО</v>
          </cell>
          <cell r="F9" t="str">
            <v xml:space="preserve">Челябинская, Челябинск, </v>
          </cell>
          <cell r="G9">
            <v>0</v>
          </cell>
          <cell r="H9" t="str">
            <v>Педько М.А.</v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B7">
            <v>4</v>
          </cell>
          <cell r="C7" t="str">
            <v>Алибеков Хангиши Сулейманович</v>
          </cell>
          <cell r="D7" t="str">
            <v>18.09.1993, КМС</v>
          </cell>
          <cell r="E7" t="str">
            <v>УФО</v>
          </cell>
          <cell r="F7" t="str">
            <v>Свердловская, Екатеринбург</v>
          </cell>
          <cell r="H7" t="str">
            <v>Агафонов А.В.</v>
          </cell>
          <cell r="J7">
            <v>1</v>
          </cell>
          <cell r="K7" t="str">
            <v>КМС</v>
          </cell>
          <cell r="AA7" t="str">
            <v xml:space="preserve"> </v>
          </cell>
        </row>
        <row r="8">
          <cell r="B8">
            <v>3</v>
          </cell>
          <cell r="C8" t="str">
            <v>КОРЕНЕВ Алексей Михайлович</v>
          </cell>
          <cell r="D8" t="str">
            <v>21.10.87, МС</v>
          </cell>
          <cell r="E8" t="str">
            <v>УФО</v>
          </cell>
          <cell r="F8" t="str">
            <v xml:space="preserve">Челябинская, Челябинск, </v>
          </cell>
          <cell r="H8" t="str">
            <v>Педько М.А.</v>
          </cell>
          <cell r="J8">
            <v>1</v>
          </cell>
          <cell r="K8" t="str">
            <v>МС</v>
          </cell>
          <cell r="AA8">
            <v>1</v>
          </cell>
        </row>
        <row r="9">
          <cell r="B9">
            <v>1</v>
          </cell>
          <cell r="C9" t="str">
            <v>ТИМЧЕНКО Александр Михайлович</v>
          </cell>
          <cell r="D9" t="str">
            <v>05.11.98, КМС</v>
          </cell>
          <cell r="E9" t="str">
            <v>УФО</v>
          </cell>
          <cell r="F9" t="str">
            <v xml:space="preserve">Челябинская, Челябинск, </v>
          </cell>
          <cell r="H9" t="str">
            <v>Педько М.А.</v>
          </cell>
          <cell r="J9">
            <v>1</v>
          </cell>
          <cell r="K9" t="str">
            <v>КМС</v>
          </cell>
          <cell r="AA9" t="str">
            <v xml:space="preserve"> </v>
          </cell>
        </row>
        <row r="10">
          <cell r="B10">
            <v>2</v>
          </cell>
          <cell r="C10" t="str">
            <v>БОГОМОЛОВ Артем Александрович</v>
          </cell>
          <cell r="D10" t="str">
            <v>21.08.99, КМС</v>
          </cell>
          <cell r="E10" t="str">
            <v>УФО</v>
          </cell>
          <cell r="F10" t="str">
            <v xml:space="preserve">Челябинская, Челябинск, </v>
          </cell>
          <cell r="H10" t="str">
            <v>Педько М.А.</v>
          </cell>
          <cell r="J10">
            <v>1</v>
          </cell>
          <cell r="K10" t="str">
            <v>КМС</v>
          </cell>
          <cell r="AA10" t="str">
            <v xml:space="preserve"> </v>
          </cell>
        </row>
        <row r="11">
          <cell r="J11">
            <v>1</v>
          </cell>
          <cell r="K11">
            <v>0</v>
          </cell>
          <cell r="AA11" t="str">
            <v xml:space="preserve"> </v>
          </cell>
        </row>
        <row r="12">
          <cell r="J12">
            <v>1</v>
          </cell>
          <cell r="K12">
            <v>0</v>
          </cell>
          <cell r="AA12" t="str">
            <v xml:space="preserve"> </v>
          </cell>
        </row>
        <row r="13">
          <cell r="J13">
            <v>1</v>
          </cell>
          <cell r="K13">
            <v>0</v>
          </cell>
          <cell r="AA13" t="str">
            <v xml:space="preserve"> </v>
          </cell>
        </row>
        <row r="14">
          <cell r="J14">
            <v>1</v>
          </cell>
          <cell r="K14">
            <v>0</v>
          </cell>
          <cell r="AA14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../../AppData/Local/Temp/HamsterArc4/%7bb616bd09-df56-407f-bf95-a51bee16cb6b%7d/&#1055;&#1088;&#1080;&#1079;&#1077;&#1088;&#1099;%20&#1059;&#1060;&#1054;%202019&#1075;%20&#1042;&#1057;&#1045;/&#1087;&#1088;&#1080;&#1079;&#1077;&#1088;&#1099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S93"/>
  <sheetViews>
    <sheetView topLeftCell="A7" zoomScaleNormal="100" workbookViewId="0">
      <selection activeCell="L7" sqref="L7"/>
    </sheetView>
  </sheetViews>
  <sheetFormatPr defaultRowHeight="13.2"/>
  <cols>
    <col min="1" max="1" width="6.88671875" customWidth="1"/>
    <col min="2" max="2" width="6.44140625" customWidth="1"/>
    <col min="3" max="3" width="20.44140625" customWidth="1"/>
    <col min="4" max="4" width="13.88671875" customWidth="1"/>
    <col min="5" max="5" width="5.5546875" style="28" customWidth="1"/>
    <col min="6" max="6" width="21" customWidth="1"/>
    <col min="7" max="7" width="6" customWidth="1"/>
    <col min="8" max="8" width="18.88671875" customWidth="1"/>
    <col min="9" max="9" width="0.109375" customWidth="1"/>
  </cols>
  <sheetData>
    <row r="1" spans="1:10" ht="21" customHeight="1">
      <c r="A1" s="192" t="s">
        <v>7</v>
      </c>
      <c r="B1" s="192"/>
      <c r="C1" s="192"/>
      <c r="D1" s="192"/>
      <c r="E1" s="192"/>
      <c r="F1" s="192"/>
      <c r="G1" s="192"/>
      <c r="H1" s="192"/>
      <c r="I1" s="192"/>
    </row>
    <row r="2" spans="1:10" ht="17.25" customHeight="1">
      <c r="A2" s="175" t="s">
        <v>8</v>
      </c>
      <c r="B2" s="175"/>
      <c r="C2" s="175"/>
      <c r="D2" s="175"/>
      <c r="E2" s="175"/>
      <c r="F2" s="175"/>
      <c r="G2" s="175"/>
      <c r="H2" s="175"/>
      <c r="I2" s="175"/>
    </row>
    <row r="3" spans="1:10" ht="38.25" customHeight="1">
      <c r="A3" s="193" t="str">
        <f>[1]реквизиты!$A$2</f>
        <v>ЧЕМПИОНАТ УРАЛЬСКОГО ФЕДЕРАЛЬНОГО ОКРУГА ПО БОЕВОМУ САМБО СРЕДИ МУЖЧИН</v>
      </c>
      <c r="B3" s="193"/>
      <c r="C3" s="193"/>
      <c r="D3" s="193"/>
      <c r="E3" s="193"/>
      <c r="F3" s="193"/>
      <c r="G3" s="193"/>
      <c r="H3" s="193"/>
      <c r="I3" s="193"/>
    </row>
    <row r="4" spans="1:10" ht="16.5" customHeight="1" thickBot="1">
      <c r="A4" s="175" t="str">
        <f>[1]реквизиты!$A$3:$K$3</f>
        <v>12-16  декабря 2019г.                                              г.Екатеринбург</v>
      </c>
      <c r="B4" s="175"/>
      <c r="C4" s="175"/>
      <c r="D4" s="175"/>
      <c r="E4" s="175"/>
      <c r="F4" s="175"/>
      <c r="G4" s="175"/>
      <c r="H4" s="175"/>
      <c r="I4" s="175"/>
    </row>
    <row r="5" spans="1:10" ht="3.75" hidden="1" customHeight="1" thickBot="1">
      <c r="A5" s="175"/>
      <c r="B5" s="175"/>
      <c r="C5" s="175"/>
      <c r="D5" s="175"/>
      <c r="E5" s="175"/>
      <c r="F5" s="175"/>
      <c r="G5" s="175"/>
      <c r="H5" s="175"/>
      <c r="I5" s="175"/>
    </row>
    <row r="6" spans="1:10" ht="11.1" customHeight="1">
      <c r="B6" s="186" t="s">
        <v>0</v>
      </c>
      <c r="C6" s="178" t="s">
        <v>1</v>
      </c>
      <c r="D6" s="178" t="s">
        <v>2</v>
      </c>
      <c r="E6" s="178" t="s">
        <v>16</v>
      </c>
      <c r="F6" s="178" t="s">
        <v>17</v>
      </c>
      <c r="G6" s="176"/>
      <c r="H6" s="194" t="s">
        <v>3</v>
      </c>
      <c r="I6" s="196"/>
    </row>
    <row r="7" spans="1:10" ht="13.5" customHeight="1" thickBot="1">
      <c r="B7" s="187"/>
      <c r="C7" s="179"/>
      <c r="D7" s="179"/>
      <c r="E7" s="179"/>
      <c r="F7" s="179"/>
      <c r="G7" s="177"/>
      <c r="H7" s="195"/>
      <c r="I7" s="196"/>
    </row>
    <row r="8" spans="1:10" ht="23.1" hidden="1" customHeight="1">
      <c r="A8" s="188" t="s">
        <v>9</v>
      </c>
      <c r="B8" s="117" t="s">
        <v>4</v>
      </c>
      <c r="C8" s="77" t="s">
        <v>103</v>
      </c>
      <c r="D8" s="77" t="s">
        <v>104</v>
      </c>
      <c r="E8" s="77" t="s">
        <v>105</v>
      </c>
      <c r="F8" s="77" t="s">
        <v>106</v>
      </c>
      <c r="G8" s="122">
        <v>0</v>
      </c>
      <c r="H8" s="78" t="s">
        <v>107</v>
      </c>
      <c r="I8" s="197"/>
      <c r="J8" s="174"/>
    </row>
    <row r="9" spans="1:10" ht="23.1" hidden="1" customHeight="1">
      <c r="A9" s="189"/>
      <c r="B9" s="118" t="s">
        <v>5</v>
      </c>
      <c r="C9" s="76" t="s">
        <v>108</v>
      </c>
      <c r="D9" s="76" t="s">
        <v>109</v>
      </c>
      <c r="E9" s="76" t="s">
        <v>105</v>
      </c>
      <c r="F9" s="76" t="s">
        <v>110</v>
      </c>
      <c r="G9" s="123">
        <v>0</v>
      </c>
      <c r="H9" s="79" t="s">
        <v>111</v>
      </c>
      <c r="I9" s="197"/>
      <c r="J9" s="174"/>
    </row>
    <row r="10" spans="1:10" ht="23.1" hidden="1" customHeight="1">
      <c r="A10" s="189"/>
      <c r="B10" s="119" t="s">
        <v>6</v>
      </c>
      <c r="C10" s="76" t="s">
        <v>112</v>
      </c>
      <c r="D10" s="76" t="s">
        <v>113</v>
      </c>
      <c r="E10" s="76" t="s">
        <v>105</v>
      </c>
      <c r="F10" s="76" t="s">
        <v>114</v>
      </c>
      <c r="G10" s="123">
        <v>0</v>
      </c>
      <c r="H10" s="79" t="s">
        <v>115</v>
      </c>
      <c r="I10" s="197"/>
      <c r="J10" s="174"/>
    </row>
    <row r="11" spans="1:10" ht="23.1" hidden="1" customHeight="1">
      <c r="A11" s="189"/>
      <c r="B11" s="120" t="s">
        <v>6</v>
      </c>
      <c r="C11" s="76" t="s">
        <v>116</v>
      </c>
      <c r="D11" s="76" t="s">
        <v>117</v>
      </c>
      <c r="E11" s="76" t="s">
        <v>105</v>
      </c>
      <c r="F11" s="76" t="s">
        <v>118</v>
      </c>
      <c r="G11" s="123">
        <v>0</v>
      </c>
      <c r="H11" s="79" t="s">
        <v>119</v>
      </c>
      <c r="I11" s="197"/>
      <c r="J11" s="174"/>
    </row>
    <row r="12" spans="1:10" ht="23.1" hidden="1" customHeight="1">
      <c r="A12" s="189"/>
      <c r="B12" s="120" t="s">
        <v>12</v>
      </c>
      <c r="C12" s="76" t="s">
        <v>120</v>
      </c>
      <c r="D12" s="76" t="s">
        <v>121</v>
      </c>
      <c r="E12" s="76" t="s">
        <v>105</v>
      </c>
      <c r="F12" s="76" t="s">
        <v>106</v>
      </c>
      <c r="G12" s="123">
        <v>0</v>
      </c>
      <c r="H12" s="79" t="s">
        <v>122</v>
      </c>
      <c r="I12" s="191"/>
      <c r="J12" s="174"/>
    </row>
    <row r="13" spans="1:10" ht="23.1" hidden="1" customHeight="1" thickBot="1">
      <c r="A13" s="190"/>
      <c r="B13" s="121" t="s">
        <v>12</v>
      </c>
      <c r="C13" s="80" t="s">
        <v>123</v>
      </c>
      <c r="D13" s="80" t="s">
        <v>124</v>
      </c>
      <c r="E13" s="80" t="s">
        <v>105</v>
      </c>
      <c r="F13" s="80" t="s">
        <v>125</v>
      </c>
      <c r="G13" s="124">
        <v>0</v>
      </c>
      <c r="H13" s="81" t="s">
        <v>126</v>
      </c>
      <c r="I13" s="191"/>
      <c r="J13" s="174"/>
    </row>
    <row r="14" spans="1:10" ht="23.1" hidden="1" customHeight="1" thickBot="1">
      <c r="B14" s="8"/>
      <c r="C14" s="9"/>
      <c r="D14" s="9"/>
      <c r="E14" s="24"/>
      <c r="F14" s="9"/>
      <c r="G14" s="125"/>
      <c r="H14" s="9"/>
      <c r="I14" s="14"/>
      <c r="J14" s="174"/>
    </row>
    <row r="15" spans="1:10" ht="23.1" customHeight="1">
      <c r="A15" s="180" t="s">
        <v>10</v>
      </c>
      <c r="B15" s="74" t="s">
        <v>4</v>
      </c>
      <c r="C15" s="88" t="s">
        <v>128</v>
      </c>
      <c r="D15" s="88" t="s">
        <v>129</v>
      </c>
      <c r="E15" s="88" t="s">
        <v>130</v>
      </c>
      <c r="F15" s="88" t="s">
        <v>131</v>
      </c>
      <c r="G15" s="138">
        <v>0</v>
      </c>
      <c r="H15" s="89" t="s">
        <v>132</v>
      </c>
      <c r="I15" s="14"/>
      <c r="J15" s="174"/>
    </row>
    <row r="16" spans="1:10" ht="23.1" customHeight="1">
      <c r="A16" s="181"/>
      <c r="B16" s="115" t="s">
        <v>5</v>
      </c>
      <c r="C16" s="87" t="s">
        <v>97</v>
      </c>
      <c r="D16" s="87" t="s">
        <v>97</v>
      </c>
      <c r="E16" s="87" t="s">
        <v>97</v>
      </c>
      <c r="F16" s="87" t="s">
        <v>97</v>
      </c>
      <c r="G16" s="137" t="s">
        <v>97</v>
      </c>
      <c r="H16" s="90" t="s">
        <v>97</v>
      </c>
      <c r="I16" s="14"/>
    </row>
    <row r="17" spans="1:16" ht="23.1" hidden="1" customHeight="1">
      <c r="A17" s="181"/>
      <c r="B17" s="115" t="s">
        <v>6</v>
      </c>
      <c r="C17" s="87" t="s">
        <v>97</v>
      </c>
      <c r="D17" s="87" t="s">
        <v>97</v>
      </c>
      <c r="E17" s="87" t="s">
        <v>97</v>
      </c>
      <c r="F17" s="87" t="s">
        <v>97</v>
      </c>
      <c r="G17" s="137" t="s">
        <v>97</v>
      </c>
      <c r="H17" s="90" t="s">
        <v>97</v>
      </c>
      <c r="I17" s="14"/>
    </row>
    <row r="18" spans="1:16" ht="23.1" hidden="1" customHeight="1">
      <c r="A18" s="181"/>
      <c r="B18" s="115" t="s">
        <v>6</v>
      </c>
      <c r="C18" s="87" t="s">
        <v>97</v>
      </c>
      <c r="D18" s="87" t="s">
        <v>97</v>
      </c>
      <c r="E18" s="87" t="s">
        <v>97</v>
      </c>
      <c r="F18" s="87" t="s">
        <v>97</v>
      </c>
      <c r="G18" s="137" t="s">
        <v>97</v>
      </c>
      <c r="H18" s="90" t="s">
        <v>97</v>
      </c>
      <c r="I18" s="191"/>
    </row>
    <row r="19" spans="1:16" ht="23.1" hidden="1" customHeight="1">
      <c r="A19" s="181"/>
      <c r="B19" s="115" t="s">
        <v>12</v>
      </c>
      <c r="C19" s="87" t="s">
        <v>97</v>
      </c>
      <c r="D19" s="87" t="s">
        <v>97</v>
      </c>
      <c r="E19" s="87" t="s">
        <v>97</v>
      </c>
      <c r="F19" s="87" t="s">
        <v>97</v>
      </c>
      <c r="G19" s="137" t="s">
        <v>97</v>
      </c>
      <c r="H19" s="90" t="s">
        <v>97</v>
      </c>
      <c r="I19" s="191"/>
    </row>
    <row r="20" spans="1:16" ht="23.1" hidden="1" customHeight="1" thickBot="1">
      <c r="A20" s="182"/>
      <c r="B20" s="116" t="s">
        <v>12</v>
      </c>
      <c r="C20" s="91" t="s">
        <v>97</v>
      </c>
      <c r="D20" s="91" t="s">
        <v>97</v>
      </c>
      <c r="E20" s="91" t="s">
        <v>97</v>
      </c>
      <c r="F20" s="91" t="s">
        <v>97</v>
      </c>
      <c r="G20" s="139" t="s">
        <v>97</v>
      </c>
      <c r="H20" s="92" t="s">
        <v>97</v>
      </c>
      <c r="I20" s="11"/>
    </row>
    <row r="21" spans="1:16" ht="15" customHeight="1" thickBot="1">
      <c r="A21" s="162"/>
      <c r="B21" s="13"/>
      <c r="C21" s="165"/>
      <c r="D21" s="165"/>
      <c r="E21" s="166"/>
      <c r="F21" s="165"/>
      <c r="G21" s="165"/>
      <c r="H21" s="165"/>
      <c r="I21" s="72"/>
      <c r="J21" s="73"/>
    </row>
    <row r="22" spans="1:16" ht="23.1" customHeight="1">
      <c r="A22" s="180" t="s">
        <v>18</v>
      </c>
      <c r="B22" s="74" t="s">
        <v>4</v>
      </c>
      <c r="C22" s="88" t="s">
        <v>188</v>
      </c>
      <c r="D22" s="88" t="s">
        <v>189</v>
      </c>
      <c r="E22" s="88" t="s">
        <v>130</v>
      </c>
      <c r="F22" s="88" t="s">
        <v>190</v>
      </c>
      <c r="G22" s="138">
        <v>0</v>
      </c>
      <c r="H22" s="89" t="s">
        <v>191</v>
      </c>
      <c r="I22" s="72"/>
      <c r="J22" s="73"/>
    </row>
    <row r="23" spans="1:16" ht="23.1" customHeight="1">
      <c r="A23" s="181"/>
      <c r="B23" s="129" t="s">
        <v>5</v>
      </c>
      <c r="C23" s="87" t="s">
        <v>192</v>
      </c>
      <c r="D23" s="87" t="s">
        <v>193</v>
      </c>
      <c r="E23" s="87" t="s">
        <v>130</v>
      </c>
      <c r="F23" s="87" t="s">
        <v>131</v>
      </c>
      <c r="G23" s="137">
        <v>0</v>
      </c>
      <c r="H23" s="90" t="s">
        <v>132</v>
      </c>
      <c r="I23" s="14"/>
      <c r="J23" s="73"/>
    </row>
    <row r="24" spans="1:16" ht="23.1" hidden="1" customHeight="1">
      <c r="A24" s="181"/>
      <c r="B24" s="129" t="s">
        <v>6</v>
      </c>
      <c r="C24" s="87" t="s">
        <v>97</v>
      </c>
      <c r="D24" s="87" t="s">
        <v>97</v>
      </c>
      <c r="E24" s="87" t="s">
        <v>97</v>
      </c>
      <c r="F24" s="87" t="s">
        <v>97</v>
      </c>
      <c r="G24" s="137" t="s">
        <v>97</v>
      </c>
      <c r="H24" s="90" t="s">
        <v>97</v>
      </c>
      <c r="I24" s="14"/>
      <c r="J24" s="73"/>
    </row>
    <row r="25" spans="1:16" ht="23.1" hidden="1" customHeight="1">
      <c r="A25" s="181"/>
      <c r="B25" s="129" t="s">
        <v>6</v>
      </c>
      <c r="C25" s="87" t="s">
        <v>97</v>
      </c>
      <c r="D25" s="87" t="s">
        <v>97</v>
      </c>
      <c r="E25" s="87" t="s">
        <v>97</v>
      </c>
      <c r="F25" s="87" t="s">
        <v>97</v>
      </c>
      <c r="G25" s="137" t="s">
        <v>97</v>
      </c>
      <c r="H25" s="90" t="s">
        <v>97</v>
      </c>
      <c r="I25" s="72"/>
    </row>
    <row r="26" spans="1:16" ht="23.1" hidden="1" customHeight="1">
      <c r="A26" s="181"/>
      <c r="B26" s="129" t="s">
        <v>12</v>
      </c>
      <c r="C26" s="87" t="s">
        <v>97</v>
      </c>
      <c r="D26" s="87" t="s">
        <v>97</v>
      </c>
      <c r="E26" s="87" t="s">
        <v>97</v>
      </c>
      <c r="F26" s="87" t="s">
        <v>97</v>
      </c>
      <c r="G26" s="137" t="s">
        <v>97</v>
      </c>
      <c r="H26" s="90" t="s">
        <v>97</v>
      </c>
      <c r="I26" s="72"/>
      <c r="L26" s="16"/>
      <c r="M26" s="17"/>
      <c r="N26" s="16"/>
      <c r="O26" s="18"/>
      <c r="P26" s="75"/>
    </row>
    <row r="27" spans="1:16" ht="23.1" hidden="1" customHeight="1" thickBot="1">
      <c r="A27" s="182"/>
      <c r="B27" s="133" t="s">
        <v>12</v>
      </c>
      <c r="C27" s="91" t="s">
        <v>97</v>
      </c>
      <c r="D27" s="91" t="s">
        <v>97</v>
      </c>
      <c r="E27" s="91" t="s">
        <v>97</v>
      </c>
      <c r="F27" s="91" t="s">
        <v>97</v>
      </c>
      <c r="G27" s="139" t="s">
        <v>97</v>
      </c>
      <c r="H27" s="92" t="s">
        <v>97</v>
      </c>
      <c r="I27" s="11"/>
    </row>
    <row r="28" spans="1:16" ht="15" customHeight="1" thickBot="1">
      <c r="A28" s="163"/>
      <c r="B28" s="12"/>
      <c r="C28" s="75"/>
      <c r="D28" s="15"/>
      <c r="E28" s="15"/>
      <c r="F28" s="16"/>
      <c r="G28" s="165"/>
      <c r="H28" s="19"/>
      <c r="I28" s="72"/>
      <c r="J28" s="73"/>
    </row>
    <row r="29" spans="1:16" ht="23.1" customHeight="1">
      <c r="A29" s="183" t="s">
        <v>19</v>
      </c>
      <c r="B29" s="74" t="s">
        <v>4</v>
      </c>
      <c r="C29" s="88" t="s">
        <v>194</v>
      </c>
      <c r="D29" s="88" t="s">
        <v>195</v>
      </c>
      <c r="E29" s="88" t="s">
        <v>130</v>
      </c>
      <c r="F29" s="88" t="s">
        <v>196</v>
      </c>
      <c r="G29" s="138">
        <v>0</v>
      </c>
      <c r="H29" s="89" t="s">
        <v>197</v>
      </c>
      <c r="I29" s="72"/>
      <c r="J29" s="73"/>
    </row>
    <row r="30" spans="1:16" ht="23.1" customHeight="1">
      <c r="A30" s="184"/>
      <c r="B30" s="129" t="s">
        <v>5</v>
      </c>
      <c r="C30" s="87" t="s">
        <v>198</v>
      </c>
      <c r="D30" s="87" t="s">
        <v>199</v>
      </c>
      <c r="E30" s="87" t="s">
        <v>130</v>
      </c>
      <c r="F30" s="87" t="s">
        <v>200</v>
      </c>
      <c r="G30" s="137">
        <v>0</v>
      </c>
      <c r="H30" s="90" t="s">
        <v>201</v>
      </c>
      <c r="I30" s="14"/>
      <c r="J30" s="73"/>
    </row>
    <row r="31" spans="1:16" ht="23.1" customHeight="1">
      <c r="A31" s="184"/>
      <c r="B31" s="129" t="s">
        <v>6</v>
      </c>
      <c r="C31" s="87" t="s">
        <v>202</v>
      </c>
      <c r="D31" s="87" t="s">
        <v>203</v>
      </c>
      <c r="E31" s="87" t="s">
        <v>130</v>
      </c>
      <c r="F31" s="87" t="s">
        <v>204</v>
      </c>
      <c r="G31" s="137">
        <v>0</v>
      </c>
      <c r="H31" s="90" t="s">
        <v>205</v>
      </c>
      <c r="I31" s="14"/>
      <c r="J31" s="73"/>
    </row>
    <row r="32" spans="1:16" ht="23.1" customHeight="1">
      <c r="A32" s="184"/>
      <c r="B32" s="129" t="s">
        <v>6</v>
      </c>
      <c r="C32" s="87" t="s">
        <v>206</v>
      </c>
      <c r="D32" s="87" t="s">
        <v>207</v>
      </c>
      <c r="E32" s="87" t="s">
        <v>130</v>
      </c>
      <c r="F32" s="87" t="s">
        <v>208</v>
      </c>
      <c r="G32" s="137">
        <v>0</v>
      </c>
      <c r="H32" s="90" t="s">
        <v>209</v>
      </c>
      <c r="I32" s="72"/>
    </row>
    <row r="33" spans="1:10" ht="23.1" hidden="1" customHeight="1">
      <c r="A33" s="184"/>
      <c r="B33" s="129" t="s">
        <v>12</v>
      </c>
      <c r="C33" s="87" t="s">
        <v>210</v>
      </c>
      <c r="D33" s="87" t="s">
        <v>211</v>
      </c>
      <c r="E33" s="87" t="s">
        <v>130</v>
      </c>
      <c r="F33" s="87" t="s">
        <v>212</v>
      </c>
      <c r="G33" s="137">
        <v>0</v>
      </c>
      <c r="H33" s="90" t="s">
        <v>213</v>
      </c>
      <c r="I33" s="72"/>
    </row>
    <row r="34" spans="1:10" ht="23.1" hidden="1" customHeight="1" thickBot="1">
      <c r="A34" s="185"/>
      <c r="B34" s="133" t="s">
        <v>12</v>
      </c>
      <c r="C34" s="91" t="s">
        <v>214</v>
      </c>
      <c r="D34" s="91" t="s">
        <v>215</v>
      </c>
      <c r="E34" s="91" t="s">
        <v>130</v>
      </c>
      <c r="F34" s="91" t="s">
        <v>216</v>
      </c>
      <c r="G34" s="139">
        <v>0</v>
      </c>
      <c r="H34" s="92" t="s">
        <v>217</v>
      </c>
      <c r="I34" s="14"/>
    </row>
    <row r="35" spans="1:10" ht="10.5" customHeight="1" thickBot="1">
      <c r="A35" s="163"/>
      <c r="B35" s="12"/>
      <c r="C35" s="75"/>
      <c r="D35" s="15"/>
      <c r="E35" s="15"/>
      <c r="F35" s="16"/>
      <c r="G35" s="134"/>
      <c r="H35" s="19"/>
      <c r="I35" s="72"/>
      <c r="J35" s="73"/>
    </row>
    <row r="36" spans="1:10" ht="23.1" customHeight="1">
      <c r="A36" s="180" t="s">
        <v>14</v>
      </c>
      <c r="B36" s="74" t="s">
        <v>4</v>
      </c>
      <c r="C36" s="88" t="s">
        <v>218</v>
      </c>
      <c r="D36" s="88" t="s">
        <v>219</v>
      </c>
      <c r="E36" s="88" t="s">
        <v>130</v>
      </c>
      <c r="F36" s="88" t="s">
        <v>220</v>
      </c>
      <c r="G36" s="138">
        <v>0</v>
      </c>
      <c r="H36" s="89" t="s">
        <v>221</v>
      </c>
      <c r="I36" s="72"/>
      <c r="J36" s="73"/>
    </row>
    <row r="37" spans="1:10" ht="23.1" customHeight="1">
      <c r="A37" s="181"/>
      <c r="B37" s="129" t="s">
        <v>5</v>
      </c>
      <c r="C37" s="87" t="s">
        <v>222</v>
      </c>
      <c r="D37" s="87" t="s">
        <v>223</v>
      </c>
      <c r="E37" s="87" t="s">
        <v>130</v>
      </c>
      <c r="F37" s="87" t="s">
        <v>178</v>
      </c>
      <c r="G37" s="137">
        <v>0</v>
      </c>
      <c r="H37" s="90" t="s">
        <v>224</v>
      </c>
      <c r="I37" s="14"/>
      <c r="J37" s="73"/>
    </row>
    <row r="38" spans="1:10" ht="23.1" customHeight="1">
      <c r="A38" s="181"/>
      <c r="B38" s="129" t="s">
        <v>6</v>
      </c>
      <c r="C38" s="87" t="s">
        <v>225</v>
      </c>
      <c r="D38" s="87" t="s">
        <v>226</v>
      </c>
      <c r="E38" s="87" t="s">
        <v>130</v>
      </c>
      <c r="F38" s="87" t="s">
        <v>227</v>
      </c>
      <c r="G38" s="137">
        <v>0</v>
      </c>
      <c r="H38" s="90" t="s">
        <v>183</v>
      </c>
      <c r="I38" s="14"/>
      <c r="J38" s="73"/>
    </row>
    <row r="39" spans="1:10" ht="23.1" customHeight="1">
      <c r="A39" s="181"/>
      <c r="B39" s="129" t="s">
        <v>6</v>
      </c>
      <c r="C39" s="87" t="s">
        <v>228</v>
      </c>
      <c r="D39" s="87" t="s">
        <v>229</v>
      </c>
      <c r="E39" s="87" t="s">
        <v>130</v>
      </c>
      <c r="F39" s="87" t="s">
        <v>178</v>
      </c>
      <c r="G39" s="137">
        <v>0</v>
      </c>
      <c r="H39" s="90" t="s">
        <v>230</v>
      </c>
      <c r="I39" s="71" t="s">
        <v>15</v>
      </c>
    </row>
    <row r="40" spans="1:10" ht="23.1" hidden="1" customHeight="1">
      <c r="A40" s="181"/>
      <c r="B40" s="129" t="s">
        <v>12</v>
      </c>
      <c r="C40" s="87" t="s">
        <v>97</v>
      </c>
      <c r="D40" s="87" t="s">
        <v>97</v>
      </c>
      <c r="E40" s="87" t="s">
        <v>97</v>
      </c>
      <c r="F40" s="87" t="s">
        <v>97</v>
      </c>
      <c r="G40" s="137" t="s">
        <v>97</v>
      </c>
      <c r="H40" s="90" t="s">
        <v>97</v>
      </c>
      <c r="I40" s="72"/>
    </row>
    <row r="41" spans="1:10" ht="23.1" hidden="1" customHeight="1" thickBot="1">
      <c r="A41" s="182"/>
      <c r="B41" s="133" t="s">
        <v>12</v>
      </c>
      <c r="C41" s="91" t="s">
        <v>97</v>
      </c>
      <c r="D41" s="91" t="s">
        <v>97</v>
      </c>
      <c r="E41" s="91" t="s">
        <v>97</v>
      </c>
      <c r="F41" s="91" t="s">
        <v>97</v>
      </c>
      <c r="G41" s="139" t="s">
        <v>97</v>
      </c>
      <c r="H41" s="92" t="s">
        <v>97</v>
      </c>
      <c r="I41" s="14"/>
    </row>
    <row r="42" spans="1:10" ht="9.9" customHeight="1" thickBot="1">
      <c r="A42" s="162"/>
      <c r="B42" s="83"/>
      <c r="C42" s="167"/>
      <c r="D42" s="167"/>
      <c r="E42" s="168"/>
      <c r="F42" s="167"/>
      <c r="G42" s="167"/>
      <c r="H42" s="169"/>
      <c r="I42" s="72"/>
      <c r="J42" s="73"/>
    </row>
    <row r="43" spans="1:10" ht="23.1" customHeight="1">
      <c r="A43" s="180" t="s">
        <v>20</v>
      </c>
      <c r="B43" s="74" t="s">
        <v>4</v>
      </c>
      <c r="C43" s="88" t="s">
        <v>231</v>
      </c>
      <c r="D43" s="88" t="s">
        <v>232</v>
      </c>
      <c r="E43" s="88" t="s">
        <v>130</v>
      </c>
      <c r="F43" s="88" t="s">
        <v>204</v>
      </c>
      <c r="G43" s="138">
        <v>0</v>
      </c>
      <c r="H43" s="89" t="s">
        <v>205</v>
      </c>
      <c r="I43" s="72"/>
      <c r="J43" s="73"/>
    </row>
    <row r="44" spans="1:10" ht="23.1" customHeight="1">
      <c r="A44" s="181"/>
      <c r="B44" s="129" t="s">
        <v>5</v>
      </c>
      <c r="C44" s="87" t="s">
        <v>233</v>
      </c>
      <c r="D44" s="87" t="s">
        <v>234</v>
      </c>
      <c r="E44" s="87" t="s">
        <v>130</v>
      </c>
      <c r="F44" s="87" t="s">
        <v>235</v>
      </c>
      <c r="G44" s="137">
        <v>0</v>
      </c>
      <c r="H44" s="90" t="s">
        <v>236</v>
      </c>
      <c r="I44" s="14"/>
      <c r="J44" s="73"/>
    </row>
    <row r="45" spans="1:10" ht="23.1" customHeight="1">
      <c r="A45" s="181"/>
      <c r="B45" s="129" t="s">
        <v>6</v>
      </c>
      <c r="C45" s="87" t="s">
        <v>237</v>
      </c>
      <c r="D45" s="87" t="s">
        <v>238</v>
      </c>
      <c r="E45" s="87" t="s">
        <v>130</v>
      </c>
      <c r="F45" s="87" t="s">
        <v>239</v>
      </c>
      <c r="G45" s="137">
        <v>0</v>
      </c>
      <c r="H45" s="90" t="s">
        <v>240</v>
      </c>
      <c r="I45" s="14"/>
      <c r="J45" s="73"/>
    </row>
    <row r="46" spans="1:10" ht="23.1" customHeight="1">
      <c r="A46" s="181"/>
      <c r="B46" s="129" t="s">
        <v>6</v>
      </c>
      <c r="C46" s="87" t="s">
        <v>241</v>
      </c>
      <c r="D46" s="87" t="s">
        <v>242</v>
      </c>
      <c r="E46" s="87" t="s">
        <v>130</v>
      </c>
      <c r="F46" s="87" t="s">
        <v>131</v>
      </c>
      <c r="G46" s="137">
        <v>0</v>
      </c>
      <c r="H46" s="90" t="s">
        <v>132</v>
      </c>
      <c r="I46" s="72"/>
    </row>
    <row r="47" spans="1:10" ht="23.1" hidden="1" customHeight="1">
      <c r="A47" s="181"/>
      <c r="B47" s="129" t="s">
        <v>12</v>
      </c>
      <c r="C47" s="87" t="s">
        <v>243</v>
      </c>
      <c r="D47" s="87" t="s">
        <v>244</v>
      </c>
      <c r="E47" s="87" t="s">
        <v>130</v>
      </c>
      <c r="F47" s="87" t="s">
        <v>245</v>
      </c>
      <c r="G47" s="137">
        <v>0</v>
      </c>
      <c r="H47" s="90" t="s">
        <v>246</v>
      </c>
      <c r="I47" s="72"/>
    </row>
    <row r="48" spans="1:10" ht="23.1" hidden="1" customHeight="1" thickBot="1">
      <c r="A48" s="182"/>
      <c r="B48" s="133" t="s">
        <v>12</v>
      </c>
      <c r="C48" s="91" t="s">
        <v>247</v>
      </c>
      <c r="D48" s="91" t="s">
        <v>248</v>
      </c>
      <c r="E48" s="91" t="s">
        <v>130</v>
      </c>
      <c r="F48" s="91" t="s">
        <v>216</v>
      </c>
      <c r="G48" s="139">
        <v>0</v>
      </c>
      <c r="H48" s="92" t="s">
        <v>217</v>
      </c>
      <c r="I48" s="11"/>
    </row>
    <row r="49" spans="1:10" ht="13.5" customHeight="1" thickBot="1">
      <c r="A49" s="162"/>
      <c r="B49" s="13"/>
      <c r="C49" s="165"/>
      <c r="D49" s="165"/>
      <c r="E49" s="166"/>
      <c r="F49" s="165"/>
      <c r="G49" s="125"/>
      <c r="H49" s="170"/>
      <c r="I49" s="72"/>
      <c r="J49" s="73"/>
    </row>
    <row r="50" spans="1:10" ht="23.1" customHeight="1">
      <c r="A50" s="183" t="s">
        <v>21</v>
      </c>
      <c r="B50" s="74" t="s">
        <v>4</v>
      </c>
      <c r="C50" s="88" t="s">
        <v>260</v>
      </c>
      <c r="D50" s="88" t="s">
        <v>261</v>
      </c>
      <c r="E50" s="88" t="s">
        <v>130</v>
      </c>
      <c r="F50" s="88" t="s">
        <v>204</v>
      </c>
      <c r="G50" s="138">
        <v>0</v>
      </c>
      <c r="H50" s="89" t="s">
        <v>205</v>
      </c>
      <c r="I50" s="72"/>
      <c r="J50" s="73"/>
    </row>
    <row r="51" spans="1:10" ht="23.1" customHeight="1">
      <c r="A51" s="184"/>
      <c r="B51" s="129" t="s">
        <v>5</v>
      </c>
      <c r="C51" s="87" t="s">
        <v>262</v>
      </c>
      <c r="D51" s="87" t="s">
        <v>263</v>
      </c>
      <c r="E51" s="87" t="s">
        <v>130</v>
      </c>
      <c r="F51" s="87" t="s">
        <v>178</v>
      </c>
      <c r="G51" s="137">
        <v>0</v>
      </c>
      <c r="H51" s="90" t="s">
        <v>224</v>
      </c>
      <c r="I51" s="14"/>
      <c r="J51" s="73"/>
    </row>
    <row r="52" spans="1:10" ht="23.1" customHeight="1">
      <c r="A52" s="184"/>
      <c r="B52" s="129" t="s">
        <v>6</v>
      </c>
      <c r="C52" s="87" t="s">
        <v>264</v>
      </c>
      <c r="D52" s="87" t="s">
        <v>265</v>
      </c>
      <c r="E52" s="87" t="s">
        <v>130</v>
      </c>
      <c r="F52" s="87" t="s">
        <v>178</v>
      </c>
      <c r="G52" s="137">
        <v>0</v>
      </c>
      <c r="H52" s="90" t="s">
        <v>224</v>
      </c>
      <c r="I52" s="14"/>
      <c r="J52" s="73"/>
    </row>
    <row r="53" spans="1:10" ht="23.1" customHeight="1">
      <c r="A53" s="184"/>
      <c r="B53" s="129" t="s">
        <v>6</v>
      </c>
      <c r="C53" s="87" t="s">
        <v>266</v>
      </c>
      <c r="D53" s="87" t="s">
        <v>267</v>
      </c>
      <c r="E53" s="87" t="s">
        <v>130</v>
      </c>
      <c r="F53" s="87" t="s">
        <v>178</v>
      </c>
      <c r="G53" s="137">
        <v>0</v>
      </c>
      <c r="H53" s="90" t="s">
        <v>224</v>
      </c>
      <c r="I53" s="72"/>
    </row>
    <row r="54" spans="1:10" ht="23.1" hidden="1" customHeight="1">
      <c r="A54" s="184"/>
      <c r="B54" s="129" t="s">
        <v>12</v>
      </c>
      <c r="C54" s="87" t="s">
        <v>243</v>
      </c>
      <c r="D54" s="87" t="s">
        <v>244</v>
      </c>
      <c r="E54" s="87" t="s">
        <v>130</v>
      </c>
      <c r="F54" s="87" t="s">
        <v>245</v>
      </c>
      <c r="G54" s="137">
        <v>0</v>
      </c>
      <c r="H54" s="90" t="s">
        <v>246</v>
      </c>
      <c r="I54" s="72"/>
    </row>
    <row r="55" spans="1:10" ht="23.1" hidden="1" customHeight="1" thickBot="1">
      <c r="A55" s="185"/>
      <c r="B55" s="133" t="s">
        <v>12</v>
      </c>
      <c r="C55" s="91" t="s">
        <v>247</v>
      </c>
      <c r="D55" s="91" t="s">
        <v>248</v>
      </c>
      <c r="E55" s="91" t="s">
        <v>130</v>
      </c>
      <c r="F55" s="91" t="s">
        <v>216</v>
      </c>
      <c r="G55" s="139">
        <v>0</v>
      </c>
      <c r="H55" s="92" t="s">
        <v>217</v>
      </c>
      <c r="I55" s="11"/>
    </row>
    <row r="56" spans="1:10" ht="14.4" customHeight="1" thickBot="1">
      <c r="A56" s="162"/>
      <c r="B56" s="83"/>
      <c r="C56" s="167"/>
      <c r="D56" s="167"/>
      <c r="E56" s="168"/>
      <c r="F56" s="167"/>
      <c r="G56" s="135"/>
      <c r="H56" s="169"/>
      <c r="I56" s="72"/>
      <c r="J56" s="73"/>
    </row>
    <row r="57" spans="1:10" ht="23.1" customHeight="1">
      <c r="A57" s="183" t="s">
        <v>22</v>
      </c>
      <c r="B57" s="74" t="s">
        <v>4</v>
      </c>
      <c r="C57" s="88" t="s">
        <v>249</v>
      </c>
      <c r="D57" s="88" t="s">
        <v>250</v>
      </c>
      <c r="E57" s="88" t="s">
        <v>130</v>
      </c>
      <c r="F57" s="88" t="s">
        <v>178</v>
      </c>
      <c r="G57" s="138">
        <v>0</v>
      </c>
      <c r="H57" s="89" t="s">
        <v>179</v>
      </c>
      <c r="I57" s="72"/>
      <c r="J57" s="73"/>
    </row>
    <row r="58" spans="1:10" ht="23.1" customHeight="1">
      <c r="A58" s="184"/>
      <c r="B58" s="129" t="s">
        <v>5</v>
      </c>
      <c r="C58" s="87" t="s">
        <v>251</v>
      </c>
      <c r="D58" s="87" t="s">
        <v>252</v>
      </c>
      <c r="E58" s="87" t="s">
        <v>130</v>
      </c>
      <c r="F58" s="87" t="s">
        <v>196</v>
      </c>
      <c r="G58" s="137">
        <v>0</v>
      </c>
      <c r="H58" s="90" t="s">
        <v>197</v>
      </c>
      <c r="I58" s="14"/>
      <c r="J58" s="73"/>
    </row>
    <row r="59" spans="1:10" ht="23.1" customHeight="1">
      <c r="A59" s="184"/>
      <c r="B59" s="129" t="s">
        <v>6</v>
      </c>
      <c r="C59" s="87" t="s">
        <v>253</v>
      </c>
      <c r="D59" s="87" t="s">
        <v>254</v>
      </c>
      <c r="E59" s="87" t="s">
        <v>130</v>
      </c>
      <c r="F59" s="87" t="s">
        <v>178</v>
      </c>
      <c r="G59" s="137">
        <v>0</v>
      </c>
      <c r="H59" s="90" t="s">
        <v>224</v>
      </c>
      <c r="I59" s="14"/>
      <c r="J59" s="73"/>
    </row>
    <row r="60" spans="1:10" ht="23.1" customHeight="1">
      <c r="A60" s="184"/>
      <c r="B60" s="129" t="s">
        <v>6</v>
      </c>
      <c r="C60" s="87" t="s">
        <v>253</v>
      </c>
      <c r="D60" s="87" t="s">
        <v>254</v>
      </c>
      <c r="E60" s="87" t="s">
        <v>130</v>
      </c>
      <c r="F60" s="87" t="s">
        <v>178</v>
      </c>
      <c r="G60" s="137">
        <v>0</v>
      </c>
      <c r="H60" s="90" t="s">
        <v>224</v>
      </c>
      <c r="I60" s="72"/>
    </row>
    <row r="61" spans="1:10" ht="23.1" hidden="1" customHeight="1">
      <c r="A61" s="184"/>
      <c r="B61" s="129" t="s">
        <v>12</v>
      </c>
      <c r="C61" s="87" t="s">
        <v>97</v>
      </c>
      <c r="D61" s="87" t="s">
        <v>97</v>
      </c>
      <c r="E61" s="87" t="s">
        <v>97</v>
      </c>
      <c r="F61" s="87" t="s">
        <v>97</v>
      </c>
      <c r="G61" s="137" t="s">
        <v>97</v>
      </c>
      <c r="H61" s="90" t="s">
        <v>97</v>
      </c>
      <c r="I61" s="72"/>
    </row>
    <row r="62" spans="1:10" ht="23.1" hidden="1" customHeight="1" thickBot="1">
      <c r="A62" s="185"/>
      <c r="B62" s="133" t="s">
        <v>12</v>
      </c>
      <c r="C62" s="91" t="s">
        <v>97</v>
      </c>
      <c r="D62" s="91" t="s">
        <v>97</v>
      </c>
      <c r="E62" s="91" t="s">
        <v>97</v>
      </c>
      <c r="F62" s="91" t="s">
        <v>97</v>
      </c>
      <c r="G62" s="139" t="s">
        <v>97</v>
      </c>
      <c r="H62" s="92" t="s">
        <v>97</v>
      </c>
      <c r="I62" s="11"/>
    </row>
    <row r="63" spans="1:10" ht="16.5" customHeight="1" thickBot="1">
      <c r="A63" s="162"/>
      <c r="B63" s="13"/>
      <c r="C63" s="165"/>
      <c r="D63" s="165"/>
      <c r="E63" s="166"/>
      <c r="F63" s="165"/>
      <c r="G63" s="165"/>
      <c r="H63" s="170"/>
      <c r="I63" s="72"/>
      <c r="J63" s="73"/>
    </row>
    <row r="64" spans="1:10" ht="23.1" customHeight="1">
      <c r="A64" s="180" t="s">
        <v>23</v>
      </c>
      <c r="B64" s="74" t="s">
        <v>4</v>
      </c>
      <c r="C64" s="88" t="s">
        <v>172</v>
      </c>
      <c r="D64" s="88" t="s">
        <v>173</v>
      </c>
      <c r="E64" s="88" t="s">
        <v>130</v>
      </c>
      <c r="F64" s="88" t="s">
        <v>196</v>
      </c>
      <c r="G64" s="138">
        <v>0</v>
      </c>
      <c r="H64" s="89" t="s">
        <v>197</v>
      </c>
      <c r="I64" s="72"/>
      <c r="J64" s="73"/>
    </row>
    <row r="65" spans="1:10" ht="23.1" customHeight="1">
      <c r="A65" s="181"/>
      <c r="B65" s="129" t="s">
        <v>5</v>
      </c>
      <c r="C65" s="87" t="s">
        <v>255</v>
      </c>
      <c r="D65" s="87" t="s">
        <v>256</v>
      </c>
      <c r="E65" s="87" t="s">
        <v>130</v>
      </c>
      <c r="F65" s="87" t="s">
        <v>178</v>
      </c>
      <c r="G65" s="137">
        <v>0</v>
      </c>
      <c r="H65" s="90" t="s">
        <v>179</v>
      </c>
      <c r="I65" s="14"/>
      <c r="J65" s="73"/>
    </row>
    <row r="66" spans="1:10" ht="23.1" customHeight="1">
      <c r="A66" s="181"/>
      <c r="B66" s="129" t="s">
        <v>6</v>
      </c>
      <c r="C66" s="87" t="s">
        <v>257</v>
      </c>
      <c r="D66" s="87" t="s">
        <v>258</v>
      </c>
      <c r="E66" s="87" t="s">
        <v>130</v>
      </c>
      <c r="F66" s="87" t="s">
        <v>178</v>
      </c>
      <c r="G66" s="137">
        <v>0</v>
      </c>
      <c r="H66" s="90" t="s">
        <v>259</v>
      </c>
      <c r="I66" s="14"/>
      <c r="J66" s="73"/>
    </row>
    <row r="67" spans="1:10" ht="23.1" hidden="1" customHeight="1">
      <c r="A67" s="181"/>
      <c r="B67" s="129" t="s">
        <v>6</v>
      </c>
      <c r="C67" s="87" t="str">
        <f>[2]Ит.пр!C9</f>
        <v>КАЛИНИН Александр Анатольевич</v>
      </c>
      <c r="D67" s="87" t="str">
        <f>[2]Ит.пр!D9</f>
        <v>07.05.75, КМС</v>
      </c>
      <c r="E67" s="87" t="str">
        <f>[2]Ит.пр!E9</f>
        <v>УФО</v>
      </c>
      <c r="F67" s="87" t="str">
        <f>[2]Ит.пр!F9</f>
        <v>Тюменская, Тюмень, Сибирский Медведь</v>
      </c>
      <c r="G67" s="137">
        <f>[2]Ит.пр!G9</f>
        <v>0</v>
      </c>
      <c r="H67" s="90" t="str">
        <f>[2]Ит.пр!H9</f>
        <v>Ахметов Э.А.</v>
      </c>
      <c r="I67" s="72"/>
    </row>
    <row r="68" spans="1:10" ht="23.1" hidden="1" customHeight="1">
      <c r="A68" s="181"/>
      <c r="B68" s="129" t="s">
        <v>12</v>
      </c>
      <c r="C68" s="87" t="str">
        <f>[2]Ит.пр!C10</f>
        <v/>
      </c>
      <c r="D68" s="87" t="str">
        <f>[2]Ит.пр!D10</f>
        <v/>
      </c>
      <c r="E68" s="87" t="str">
        <f>[2]Ит.пр!E10</f>
        <v/>
      </c>
      <c r="F68" s="87" t="str">
        <f>[2]Ит.пр!F10</f>
        <v/>
      </c>
      <c r="G68" s="137" t="str">
        <f>[2]Ит.пр!G10</f>
        <v/>
      </c>
      <c r="H68" s="90" t="str">
        <f>[2]Ит.пр!H10</f>
        <v/>
      </c>
      <c r="I68" s="72"/>
    </row>
    <row r="69" spans="1:10" ht="23.1" hidden="1" customHeight="1" thickBot="1">
      <c r="A69" s="182"/>
      <c r="B69" s="133" t="s">
        <v>13</v>
      </c>
      <c r="C69" s="91" t="str">
        <f>[2]Ит.пр!C11</f>
        <v/>
      </c>
      <c r="D69" s="91" t="str">
        <f>[2]Ит.пр!D11</f>
        <v/>
      </c>
      <c r="E69" s="91" t="str">
        <f>[2]Ит.пр!E11</f>
        <v/>
      </c>
      <c r="F69" s="91" t="str">
        <f>[2]Ит.пр!F11</f>
        <v/>
      </c>
      <c r="G69" s="139" t="str">
        <f>[2]Ит.пр!G11</f>
        <v/>
      </c>
      <c r="H69" s="92" t="str">
        <f>[2]Ит.пр!H11</f>
        <v/>
      </c>
      <c r="I69" s="11"/>
    </row>
    <row r="70" spans="1:10" ht="5.0999999999999996" customHeight="1" thickBot="1">
      <c r="A70" s="164"/>
      <c r="B70" s="82"/>
      <c r="C70" s="171"/>
      <c r="D70" s="171"/>
      <c r="E70" s="172"/>
      <c r="F70" s="171"/>
      <c r="G70" s="136"/>
      <c r="H70" s="173"/>
      <c r="I70" s="72"/>
      <c r="J70" s="73"/>
    </row>
    <row r="71" spans="1:10" ht="23.1" hidden="1" customHeight="1">
      <c r="A71" s="183" t="s">
        <v>187</v>
      </c>
      <c r="B71" s="74" t="s">
        <v>4</v>
      </c>
      <c r="C71" s="88" t="s">
        <v>172</v>
      </c>
      <c r="D71" s="88" t="s">
        <v>173</v>
      </c>
      <c r="E71" s="88" t="s">
        <v>130</v>
      </c>
      <c r="F71" s="88" t="s">
        <v>174</v>
      </c>
      <c r="G71" s="138">
        <v>0</v>
      </c>
      <c r="H71" s="89" t="s">
        <v>175</v>
      </c>
      <c r="I71" s="72"/>
      <c r="J71" s="73"/>
    </row>
    <row r="72" spans="1:10" ht="23.1" hidden="1" customHeight="1">
      <c r="A72" s="184"/>
      <c r="B72" s="129" t="s">
        <v>5</v>
      </c>
      <c r="C72" s="87" t="s">
        <v>176</v>
      </c>
      <c r="D72" s="87" t="s">
        <v>177</v>
      </c>
      <c r="E72" s="87" t="s">
        <v>130</v>
      </c>
      <c r="F72" s="87" t="s">
        <v>178</v>
      </c>
      <c r="G72" s="137">
        <v>0</v>
      </c>
      <c r="H72" s="90" t="s">
        <v>179</v>
      </c>
      <c r="I72" s="14"/>
      <c r="J72" s="73"/>
    </row>
    <row r="73" spans="1:10" ht="23.1" hidden="1" customHeight="1">
      <c r="A73" s="184"/>
      <c r="B73" s="129" t="s">
        <v>6</v>
      </c>
      <c r="C73" s="87" t="s">
        <v>180</v>
      </c>
      <c r="D73" s="87" t="s">
        <v>181</v>
      </c>
      <c r="E73" s="87" t="s">
        <v>130</v>
      </c>
      <c r="F73" s="87" t="s">
        <v>182</v>
      </c>
      <c r="G73" s="137">
        <v>0</v>
      </c>
      <c r="H73" s="90" t="s">
        <v>183</v>
      </c>
      <c r="I73" s="14"/>
      <c r="J73" s="73"/>
    </row>
    <row r="74" spans="1:10" ht="23.1" hidden="1" customHeight="1" thickBot="1">
      <c r="A74" s="184"/>
      <c r="B74" s="129" t="s">
        <v>6</v>
      </c>
      <c r="C74" s="87" t="s">
        <v>184</v>
      </c>
      <c r="D74" s="87" t="s">
        <v>185</v>
      </c>
      <c r="E74" s="87" t="s">
        <v>130</v>
      </c>
      <c r="F74" s="87" t="s">
        <v>178</v>
      </c>
      <c r="G74" s="137">
        <v>0</v>
      </c>
      <c r="H74" s="90" t="s">
        <v>179</v>
      </c>
      <c r="I74" s="72"/>
    </row>
    <row r="75" spans="1:10" ht="23.1" hidden="1" customHeight="1">
      <c r="A75" s="184"/>
      <c r="B75" s="129" t="s">
        <v>12</v>
      </c>
      <c r="C75" s="87" t="s">
        <v>97</v>
      </c>
      <c r="D75" s="87" t="s">
        <v>97</v>
      </c>
      <c r="E75" s="87" t="s">
        <v>97</v>
      </c>
      <c r="F75" s="87" t="s">
        <v>97</v>
      </c>
      <c r="G75" s="137" t="s">
        <v>97</v>
      </c>
      <c r="H75" s="90" t="s">
        <v>97</v>
      </c>
      <c r="I75" s="72"/>
    </row>
    <row r="76" spans="1:10" ht="23.1" hidden="1" customHeight="1" thickBot="1">
      <c r="A76" s="185"/>
      <c r="B76" s="133" t="s">
        <v>12</v>
      </c>
      <c r="C76" s="91" t="s">
        <v>97</v>
      </c>
      <c r="D76" s="91" t="s">
        <v>97</v>
      </c>
      <c r="E76" s="91" t="s">
        <v>97</v>
      </c>
      <c r="F76" s="91" t="s">
        <v>97</v>
      </c>
      <c r="G76" s="139" t="s">
        <v>97</v>
      </c>
      <c r="H76" s="92" t="s">
        <v>97</v>
      </c>
      <c r="I76" s="11"/>
    </row>
    <row r="77" spans="1:10" ht="0.75" customHeight="1" thickBot="1">
      <c r="B77" s="12"/>
      <c r="C77" s="3"/>
      <c r="D77" s="4"/>
      <c r="E77" s="4"/>
      <c r="F77" s="5"/>
      <c r="G77" s="5"/>
      <c r="H77" s="3"/>
      <c r="I77" s="140">
        <v>0</v>
      </c>
      <c r="J77" s="128"/>
    </row>
    <row r="78" spans="1:10" ht="1.5" customHeight="1">
      <c r="A78" s="1"/>
      <c r="B78" s="2"/>
      <c r="C78" s="3"/>
      <c r="D78" s="4"/>
      <c r="E78" s="4"/>
      <c r="F78" s="5"/>
      <c r="G78" s="5"/>
      <c r="H78" s="3"/>
      <c r="I78" s="140">
        <v>0</v>
      </c>
      <c r="J78" s="128"/>
    </row>
    <row r="79" spans="1:10" ht="23.1" customHeight="1">
      <c r="A79" s="1"/>
      <c r="B79" s="23" t="str">
        <f>[1]реквизиты!$A$6</f>
        <v>Гл. судья, судья ВК</v>
      </c>
      <c r="C79" s="6"/>
      <c r="D79" s="6"/>
      <c r="E79" s="26"/>
      <c r="F79" s="23" t="str">
        <f>[1]реквизиты!$G$6</f>
        <v>А.С. Тимошин</v>
      </c>
      <c r="G79" s="23"/>
      <c r="H79" s="6"/>
      <c r="I79" s="14"/>
      <c r="J79" s="73"/>
    </row>
    <row r="80" spans="1:10" ht="18" customHeight="1">
      <c r="A80" s="1"/>
      <c r="B80" s="23"/>
      <c r="C80" s="7"/>
      <c r="D80" s="7"/>
      <c r="E80" s="27"/>
      <c r="F80" s="22" t="str">
        <f>[1]реквизиты!$G$7</f>
        <v>/г.Рыбинск/</v>
      </c>
      <c r="G80" s="22"/>
      <c r="H80" s="7"/>
      <c r="I80" s="14"/>
      <c r="J80" s="73"/>
    </row>
    <row r="81" spans="1:19" ht="16.5" customHeight="1">
      <c r="A81" s="1"/>
      <c r="B81" s="23" t="str">
        <f>[1]реквизиты!$A$8</f>
        <v>Гл. секретарь, судья ВК</v>
      </c>
      <c r="C81" s="7"/>
      <c r="D81" s="7"/>
      <c r="E81" s="27"/>
      <c r="F81" s="23" t="str">
        <f>[1]реквизиты!$G$8</f>
        <v>А.Н. Шелепин</v>
      </c>
      <c r="G81" s="23"/>
      <c r="H81" s="6"/>
      <c r="I81" s="72"/>
    </row>
    <row r="82" spans="1:19" ht="15.6" customHeight="1">
      <c r="C82" s="1"/>
      <c r="F82" t="str">
        <f>[1]реквизиты!$G$9</f>
        <v>/г.Рыбинск/</v>
      </c>
      <c r="H82" s="7"/>
      <c r="I82" s="72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I18:I19"/>
    <mergeCell ref="A1:I1"/>
    <mergeCell ref="A2:I2"/>
    <mergeCell ref="A3:I3"/>
    <mergeCell ref="A4:I4"/>
    <mergeCell ref="H6:H7"/>
    <mergeCell ref="I6:I7"/>
    <mergeCell ref="I8:I9"/>
    <mergeCell ref="I12:I13"/>
    <mergeCell ref="I10:I11"/>
    <mergeCell ref="A22:A27"/>
    <mergeCell ref="A29:A34"/>
    <mergeCell ref="A15:A20"/>
    <mergeCell ref="B6:B7"/>
    <mergeCell ref="D6:D7"/>
    <mergeCell ref="C6:C7"/>
    <mergeCell ref="A8:A13"/>
    <mergeCell ref="A36:A41"/>
    <mergeCell ref="A71:A76"/>
    <mergeCell ref="A43:A48"/>
    <mergeCell ref="A50:A55"/>
    <mergeCell ref="A57:A62"/>
    <mergeCell ref="A64:A69"/>
    <mergeCell ref="J14:J15"/>
    <mergeCell ref="A5:I5"/>
    <mergeCell ref="G6:G7"/>
    <mergeCell ref="J8:J9"/>
    <mergeCell ref="J10:J11"/>
    <mergeCell ref="J12:J13"/>
    <mergeCell ref="F6:F7"/>
    <mergeCell ref="E6:E7"/>
  </mergeCells>
  <phoneticPr fontId="0" type="noConversion"/>
  <conditionalFormatting sqref="G21 G28 G35 G42 G49 G56 G63 G70">
    <cfRule type="cellIs" dxfId="3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83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ignoredErrors>
    <ignoredError sqref="B8:B1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93"/>
  <sheetViews>
    <sheetView zoomScaleNormal="100" workbookViewId="0">
      <selection activeCell="L16" sqref="L16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8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92" t="s">
        <v>7</v>
      </c>
      <c r="B1" s="192"/>
      <c r="C1" s="192"/>
      <c r="D1" s="192"/>
      <c r="E1" s="192"/>
      <c r="F1" s="192"/>
      <c r="G1" s="192"/>
      <c r="H1" s="192"/>
      <c r="I1" s="192"/>
    </row>
    <row r="2" spans="1:10" ht="29.25" customHeight="1">
      <c r="A2" s="175" t="s">
        <v>8</v>
      </c>
      <c r="B2" s="175"/>
      <c r="C2" s="175"/>
      <c r="D2" s="175"/>
      <c r="E2" s="175"/>
      <c r="F2" s="175"/>
      <c r="G2" s="175"/>
      <c r="H2" s="175"/>
      <c r="I2" s="175"/>
    </row>
    <row r="3" spans="1:10" ht="40.5" customHeight="1">
      <c r="A3" s="193" t="str">
        <f>[1]реквизиты!$A$2</f>
        <v>ЧЕМПИОНАТ УРАЛЬСКОГО ФЕДЕРАЛЬНОГО ОКРУГА ПО БОЕВОМУ САМБО СРЕДИ МУЖЧИН</v>
      </c>
      <c r="B3" s="193"/>
      <c r="C3" s="193"/>
      <c r="D3" s="193"/>
      <c r="E3" s="193"/>
      <c r="F3" s="193"/>
      <c r="G3" s="193"/>
      <c r="H3" s="193"/>
      <c r="I3" s="193"/>
    </row>
    <row r="4" spans="1:10" ht="16.5" customHeight="1" thickBot="1">
      <c r="A4" s="175" t="str">
        <f>[1]реквизиты!$A$3</f>
        <v>12-16  декабря 2019г.                                              г.Екатеринбург</v>
      </c>
      <c r="B4" s="175"/>
      <c r="C4" s="175"/>
      <c r="D4" s="175"/>
      <c r="E4" s="175"/>
      <c r="F4" s="175"/>
      <c r="G4" s="175"/>
      <c r="H4" s="175"/>
      <c r="I4" s="175"/>
    </row>
    <row r="5" spans="1:10" ht="3.75" hidden="1" customHeight="1" thickBot="1">
      <c r="A5" s="175"/>
      <c r="B5" s="175"/>
      <c r="C5" s="175"/>
      <c r="D5" s="175"/>
      <c r="E5" s="175"/>
      <c r="F5" s="175"/>
      <c r="G5" s="175"/>
      <c r="H5" s="175"/>
      <c r="I5" s="175"/>
    </row>
    <row r="6" spans="1:10" ht="11.1" customHeight="1">
      <c r="B6" s="186" t="s">
        <v>0</v>
      </c>
      <c r="C6" s="178" t="s">
        <v>1</v>
      </c>
      <c r="D6" s="178" t="s">
        <v>2</v>
      </c>
      <c r="E6" s="178" t="s">
        <v>16</v>
      </c>
      <c r="F6" s="178" t="s">
        <v>17</v>
      </c>
      <c r="G6" s="176"/>
      <c r="H6" s="194" t="s">
        <v>3</v>
      </c>
      <c r="I6" s="196"/>
    </row>
    <row r="7" spans="1:10" ht="13.5" customHeight="1" thickBot="1">
      <c r="B7" s="187"/>
      <c r="C7" s="179"/>
      <c r="D7" s="179"/>
      <c r="E7" s="179"/>
      <c r="F7" s="179"/>
      <c r="G7" s="177"/>
      <c r="H7" s="195"/>
      <c r="I7" s="196"/>
    </row>
    <row r="8" spans="1:10" ht="23.1" customHeight="1">
      <c r="A8" s="188" t="s">
        <v>9</v>
      </c>
      <c r="B8" s="117" t="s">
        <v>4</v>
      </c>
      <c r="C8" s="77" t="s">
        <v>103</v>
      </c>
      <c r="D8" s="77" t="s">
        <v>104</v>
      </c>
      <c r="E8" s="77" t="s">
        <v>105</v>
      </c>
      <c r="F8" s="77" t="s">
        <v>106</v>
      </c>
      <c r="G8" s="122">
        <v>0</v>
      </c>
      <c r="H8" s="78" t="s">
        <v>107</v>
      </c>
      <c r="I8" s="197"/>
      <c r="J8" s="174"/>
    </row>
    <row r="9" spans="1:10" ht="23.1" customHeight="1">
      <c r="A9" s="189"/>
      <c r="B9" s="118" t="s">
        <v>5</v>
      </c>
      <c r="C9" s="76" t="s">
        <v>108</v>
      </c>
      <c r="D9" s="76" t="s">
        <v>109</v>
      </c>
      <c r="E9" s="76" t="s">
        <v>105</v>
      </c>
      <c r="F9" s="76" t="s">
        <v>110</v>
      </c>
      <c r="G9" s="123">
        <v>0</v>
      </c>
      <c r="H9" s="79" t="s">
        <v>111</v>
      </c>
      <c r="I9" s="197"/>
      <c r="J9" s="174"/>
    </row>
    <row r="10" spans="1:10" ht="23.1" customHeight="1">
      <c r="A10" s="189"/>
      <c r="B10" s="119" t="s">
        <v>6</v>
      </c>
      <c r="C10" s="76" t="s">
        <v>112</v>
      </c>
      <c r="D10" s="76" t="s">
        <v>113</v>
      </c>
      <c r="E10" s="76" t="s">
        <v>105</v>
      </c>
      <c r="F10" s="76" t="s">
        <v>114</v>
      </c>
      <c r="G10" s="123">
        <v>0</v>
      </c>
      <c r="H10" s="79" t="s">
        <v>115</v>
      </c>
      <c r="I10" s="197"/>
      <c r="J10" s="174"/>
    </row>
    <row r="11" spans="1:10" ht="23.1" customHeight="1" thickBot="1">
      <c r="A11" s="190"/>
      <c r="B11" s="121" t="s">
        <v>6</v>
      </c>
      <c r="C11" s="80" t="s">
        <v>116</v>
      </c>
      <c r="D11" s="80" t="s">
        <v>117</v>
      </c>
      <c r="E11" s="80" t="s">
        <v>105</v>
      </c>
      <c r="F11" s="80" t="s">
        <v>118</v>
      </c>
      <c r="G11" s="124">
        <v>0</v>
      </c>
      <c r="H11" s="81" t="s">
        <v>119</v>
      </c>
      <c r="I11" s="197"/>
      <c r="J11" s="174"/>
    </row>
    <row r="12" spans="1:10" ht="23.1" hidden="1" customHeight="1">
      <c r="A12" s="95"/>
      <c r="B12" s="141" t="s">
        <v>12</v>
      </c>
      <c r="C12" s="93" t="s">
        <v>120</v>
      </c>
      <c r="D12" s="93" t="s">
        <v>121</v>
      </c>
      <c r="E12" s="93" t="s">
        <v>105</v>
      </c>
      <c r="F12" s="93" t="s">
        <v>106</v>
      </c>
      <c r="G12" s="142">
        <v>0</v>
      </c>
      <c r="H12" s="94" t="s">
        <v>122</v>
      </c>
      <c r="I12" s="191"/>
      <c r="J12" s="174"/>
    </row>
    <row r="13" spans="1:10" ht="23.1" hidden="1" customHeight="1" thickBot="1">
      <c r="A13" s="96"/>
      <c r="B13" s="121" t="s">
        <v>12</v>
      </c>
      <c r="C13" s="80" t="s">
        <v>123</v>
      </c>
      <c r="D13" s="80" t="s">
        <v>124</v>
      </c>
      <c r="E13" s="80" t="s">
        <v>105</v>
      </c>
      <c r="F13" s="80" t="s">
        <v>125</v>
      </c>
      <c r="G13" s="124">
        <v>0</v>
      </c>
      <c r="H13" s="81" t="s">
        <v>126</v>
      </c>
      <c r="I13" s="191"/>
      <c r="J13" s="174"/>
    </row>
    <row r="14" spans="1:10" ht="23.1" customHeight="1" thickBot="1">
      <c r="B14" s="8"/>
      <c r="C14" s="9"/>
      <c r="D14" s="9"/>
      <c r="E14" s="24"/>
      <c r="F14" s="9"/>
      <c r="G14" s="125"/>
      <c r="H14" s="9"/>
      <c r="I14" s="132"/>
      <c r="J14" s="174"/>
    </row>
    <row r="15" spans="1:10" ht="23.1" customHeight="1">
      <c r="A15" s="188" t="s">
        <v>10</v>
      </c>
      <c r="B15" s="74" t="s">
        <v>4</v>
      </c>
      <c r="C15" s="77" t="s">
        <v>128</v>
      </c>
      <c r="D15" s="77" t="s">
        <v>129</v>
      </c>
      <c r="E15" s="77" t="s">
        <v>130</v>
      </c>
      <c r="F15" s="77" t="s">
        <v>131</v>
      </c>
      <c r="G15" s="122">
        <v>0</v>
      </c>
      <c r="H15" s="78" t="s">
        <v>132</v>
      </c>
      <c r="I15" s="132"/>
      <c r="J15" s="174"/>
    </row>
    <row r="16" spans="1:10" ht="23.1" customHeight="1">
      <c r="A16" s="189"/>
      <c r="B16" s="129" t="s">
        <v>5</v>
      </c>
      <c r="C16" s="76" t="s">
        <v>97</v>
      </c>
      <c r="D16" s="76" t="s">
        <v>97</v>
      </c>
      <c r="E16" s="76" t="s">
        <v>97</v>
      </c>
      <c r="F16" s="76" t="s">
        <v>97</v>
      </c>
      <c r="G16" s="123" t="s">
        <v>97</v>
      </c>
      <c r="H16" s="79" t="s">
        <v>97</v>
      </c>
      <c r="I16" s="132"/>
    </row>
    <row r="17" spans="1:16" ht="23.1" customHeight="1">
      <c r="A17" s="189"/>
      <c r="B17" s="129" t="s">
        <v>6</v>
      </c>
      <c r="C17" s="76" t="s">
        <v>97</v>
      </c>
      <c r="D17" s="76" t="s">
        <v>97</v>
      </c>
      <c r="E17" s="76" t="s">
        <v>97</v>
      </c>
      <c r="F17" s="76" t="s">
        <v>97</v>
      </c>
      <c r="G17" s="123" t="s">
        <v>97</v>
      </c>
      <c r="H17" s="79" t="s">
        <v>97</v>
      </c>
      <c r="I17" s="132"/>
    </row>
    <row r="18" spans="1:16" ht="23.1" customHeight="1" thickBot="1">
      <c r="A18" s="190"/>
      <c r="B18" s="133" t="s">
        <v>6</v>
      </c>
      <c r="C18" s="80" t="s">
        <v>97</v>
      </c>
      <c r="D18" s="80" t="s">
        <v>97</v>
      </c>
      <c r="E18" s="80" t="s">
        <v>97</v>
      </c>
      <c r="F18" s="80" t="s">
        <v>97</v>
      </c>
      <c r="G18" s="124" t="s">
        <v>97</v>
      </c>
      <c r="H18" s="81" t="s">
        <v>97</v>
      </c>
      <c r="I18" s="191"/>
    </row>
    <row r="19" spans="1:16" ht="23.1" hidden="1" customHeight="1">
      <c r="A19" s="95"/>
      <c r="B19" s="131" t="s">
        <v>12</v>
      </c>
      <c r="C19" s="93" t="s">
        <v>97</v>
      </c>
      <c r="D19" s="93" t="s">
        <v>97</v>
      </c>
      <c r="E19" s="93" t="s">
        <v>97</v>
      </c>
      <c r="F19" s="93" t="s">
        <v>97</v>
      </c>
      <c r="G19" s="142" t="s">
        <v>97</v>
      </c>
      <c r="H19" s="94" t="s">
        <v>97</v>
      </c>
      <c r="I19" s="191"/>
    </row>
    <row r="20" spans="1:16" ht="23.1" hidden="1" customHeight="1" thickBot="1">
      <c r="A20" s="96"/>
      <c r="B20" s="133" t="s">
        <v>12</v>
      </c>
      <c r="C20" s="80" t="s">
        <v>97</v>
      </c>
      <c r="D20" s="80" t="s">
        <v>97</v>
      </c>
      <c r="E20" s="80" t="s">
        <v>97</v>
      </c>
      <c r="F20" s="80" t="s">
        <v>97</v>
      </c>
      <c r="G20" s="124" t="s">
        <v>97</v>
      </c>
      <c r="H20" s="81" t="s">
        <v>97</v>
      </c>
      <c r="I20" s="11"/>
    </row>
    <row r="21" spans="1:16" ht="23.1" customHeight="1" thickBot="1">
      <c r="B21" s="13"/>
      <c r="C21" s="9"/>
      <c r="D21" s="9"/>
      <c r="E21" s="24"/>
      <c r="F21" s="9"/>
      <c r="G21" s="9"/>
      <c r="H21" s="9"/>
      <c r="I21" s="132"/>
      <c r="J21" s="127"/>
    </row>
    <row r="22" spans="1:16" ht="23.1" customHeight="1">
      <c r="A22" s="188" t="s">
        <v>18</v>
      </c>
      <c r="B22" s="74" t="s">
        <v>4</v>
      </c>
      <c r="C22" s="77" t="str">
        <f>[3]Ит.пр!C6</f>
        <v>АХМЕДЬЯНОВ Данил Уелович</v>
      </c>
      <c r="D22" s="77" t="str">
        <f>[3]Ит.пр!D6</f>
        <v>22.11.90, МС</v>
      </c>
      <c r="E22" s="77" t="str">
        <f>[3]Ит.пр!E6</f>
        <v>УФО</v>
      </c>
      <c r="F22" s="77" t="str">
        <f>[3]Ит.пр!F6</f>
        <v xml:space="preserve">Челябинская, Аргаяш, </v>
      </c>
      <c r="G22" s="122">
        <f>[3]Ит.пр!G6</f>
        <v>0</v>
      </c>
      <c r="H22" s="78" t="str">
        <f>[3]Ит.пр!H6</f>
        <v>Хафизов Р.А., Сиражетдинов Д.Х.</v>
      </c>
      <c r="I22" s="132"/>
      <c r="J22" s="127"/>
    </row>
    <row r="23" spans="1:16" ht="23.1" customHeight="1">
      <c r="A23" s="189"/>
      <c r="B23" s="129" t="s">
        <v>5</v>
      </c>
      <c r="C23" s="76" t="str">
        <f>[3]Ит.пр!C7</f>
        <v>РАХМАТОВ Ахмат Рустамович</v>
      </c>
      <c r="D23" s="76" t="str">
        <f>[3]Ит.пр!D7</f>
        <v>08.09.94, МС</v>
      </c>
      <c r="E23" s="76" t="str">
        <f>[3]Ит.пр!E7</f>
        <v>УФО</v>
      </c>
      <c r="F23" s="76" t="str">
        <f>[3]Ит.пр!F7</f>
        <v>Свердловская, Качканар ДЮСШ самбо и дзюдо</v>
      </c>
      <c r="G23" s="123">
        <f>[3]Ит.пр!G7</f>
        <v>0</v>
      </c>
      <c r="H23" s="79" t="str">
        <f>[3]Ит.пр!H7</f>
        <v>Сапунов Д.П., Мещерский В.В.</v>
      </c>
      <c r="I23" s="132"/>
      <c r="J23" s="127"/>
    </row>
    <row r="24" spans="1:16" ht="23.1" customHeight="1">
      <c r="A24" s="189"/>
      <c r="B24" s="129" t="s">
        <v>6</v>
      </c>
      <c r="C24" s="76" t="str">
        <f>[3]Ит.пр!C8</f>
        <v/>
      </c>
      <c r="D24" s="76" t="str">
        <f>[3]Ит.пр!D8</f>
        <v/>
      </c>
      <c r="E24" s="76" t="str">
        <f>[3]Ит.пр!E8</f>
        <v/>
      </c>
      <c r="F24" s="76" t="str">
        <f>[3]Ит.пр!F8</f>
        <v/>
      </c>
      <c r="G24" s="123" t="str">
        <f>[3]Ит.пр!G8</f>
        <v/>
      </c>
      <c r="H24" s="79" t="str">
        <f>[3]Ит.пр!H8</f>
        <v/>
      </c>
      <c r="I24" s="132"/>
      <c r="J24" s="127"/>
    </row>
    <row r="25" spans="1:16" ht="23.1" customHeight="1" thickBot="1">
      <c r="A25" s="190"/>
      <c r="B25" s="133" t="s">
        <v>6</v>
      </c>
      <c r="C25" s="80" t="str">
        <f>[3]Ит.пр!C9</f>
        <v/>
      </c>
      <c r="D25" s="80" t="str">
        <f>[3]Ит.пр!D9</f>
        <v/>
      </c>
      <c r="E25" s="80" t="str">
        <f>[3]Ит.пр!E9</f>
        <v/>
      </c>
      <c r="F25" s="80" t="str">
        <f>[3]Ит.пр!F9</f>
        <v/>
      </c>
      <c r="G25" s="124" t="str">
        <f>[3]Ит.пр!G9</f>
        <v/>
      </c>
      <c r="H25" s="81" t="str">
        <f>[3]Ит.пр!H9</f>
        <v/>
      </c>
      <c r="I25" s="132"/>
    </row>
    <row r="26" spans="1:16" ht="23.1" hidden="1" customHeight="1">
      <c r="A26" s="95"/>
      <c r="B26" s="131" t="s">
        <v>12</v>
      </c>
      <c r="C26" s="93" t="str">
        <f>[3]Ит.пр!C10</f>
        <v/>
      </c>
      <c r="D26" s="93" t="str">
        <f>[3]Ит.пр!D10</f>
        <v/>
      </c>
      <c r="E26" s="93" t="str">
        <f>[3]Ит.пр!E10</f>
        <v/>
      </c>
      <c r="F26" s="93" t="str">
        <f>[3]Ит.пр!F10</f>
        <v/>
      </c>
      <c r="G26" s="142" t="str">
        <f>[3]Ит.пр!G10</f>
        <v/>
      </c>
      <c r="H26" s="94" t="str">
        <f>[3]Ит.пр!H10</f>
        <v/>
      </c>
      <c r="I26" s="132"/>
      <c r="L26" s="16"/>
      <c r="M26" s="17"/>
      <c r="N26" s="16"/>
      <c r="O26" s="18"/>
      <c r="P26" s="75"/>
    </row>
    <row r="27" spans="1:16" ht="23.1" hidden="1" customHeight="1" thickBot="1">
      <c r="A27" s="96"/>
      <c r="B27" s="133" t="s">
        <v>12</v>
      </c>
      <c r="C27" s="80" t="str">
        <f>[3]Ит.пр!C11</f>
        <v/>
      </c>
      <c r="D27" s="80" t="str">
        <f>[3]Ит.пр!D11</f>
        <v/>
      </c>
      <c r="E27" s="80" t="str">
        <f>[3]Ит.пр!E11</f>
        <v/>
      </c>
      <c r="F27" s="80" t="str">
        <f>[3]Ит.пр!F11</f>
        <v/>
      </c>
      <c r="G27" s="124" t="str">
        <f>[3]Ит.пр!G11</f>
        <v/>
      </c>
      <c r="H27" s="81" t="str">
        <f>[3]Ит.пр!H11</f>
        <v/>
      </c>
      <c r="I27" s="11"/>
    </row>
    <row r="28" spans="1:16" ht="23.1" customHeight="1" thickBot="1">
      <c r="A28" s="29"/>
      <c r="B28" s="12"/>
      <c r="C28" s="75"/>
      <c r="D28" s="15"/>
      <c r="E28" s="15"/>
      <c r="F28" s="16"/>
      <c r="G28" s="9"/>
      <c r="H28" s="19"/>
      <c r="I28" s="132"/>
      <c r="J28" s="127"/>
    </row>
    <row r="29" spans="1:16" ht="23.1" customHeight="1">
      <c r="A29" s="188" t="s">
        <v>19</v>
      </c>
      <c r="B29" s="74" t="s">
        <v>4</v>
      </c>
      <c r="C29" s="77" t="str">
        <f>[4]Ит.пр!C6</f>
        <v>АГАЕВ Арзу Афсар Оглы</v>
      </c>
      <c r="D29" s="77" t="str">
        <f>[4]Ит.пр!D6</f>
        <v>26.08.97, КМС</v>
      </c>
      <c r="E29" s="77" t="str">
        <f>[4]Ит.пр!E6</f>
        <v>УФО</v>
      </c>
      <c r="F29" s="77" t="str">
        <f>[4]Ит.пр!F6</f>
        <v>Свердловская, Алапаевск, СК БОЕЦ</v>
      </c>
      <c r="G29" s="122">
        <f>[4]Ит.пр!G6</f>
        <v>0</v>
      </c>
      <c r="H29" s="78" t="str">
        <f>[4]Ит.пр!H6</f>
        <v>Далгатов А.М.</v>
      </c>
      <c r="I29" s="132"/>
      <c r="J29" s="127"/>
    </row>
    <row r="30" spans="1:16" ht="23.1" customHeight="1">
      <c r="A30" s="189"/>
      <c r="B30" s="129" t="s">
        <v>5</v>
      </c>
      <c r="C30" s="76" t="str">
        <f>[4]Ит.пр!C7</f>
        <v>КУЛАГИН Алексей Сергеевич</v>
      </c>
      <c r="D30" s="76" t="str">
        <f>[4]Ит.пр!D7</f>
        <v>31.07.00, КМС</v>
      </c>
      <c r="E30" s="76" t="str">
        <f>[4]Ит.пр!E7</f>
        <v>УФО</v>
      </c>
      <c r="F30" s="76" t="str">
        <f>[4]Ит.пр!F7</f>
        <v>Тюменская, Тюмень</v>
      </c>
      <c r="G30" s="123">
        <f>[4]Ит.пр!G7</f>
        <v>0</v>
      </c>
      <c r="H30" s="79" t="str">
        <f>[4]Ит.пр!H7</f>
        <v>Гаранин Е.А.</v>
      </c>
      <c r="I30" s="132"/>
      <c r="J30" s="127"/>
    </row>
    <row r="31" spans="1:16" ht="23.1" customHeight="1">
      <c r="A31" s="189"/>
      <c r="B31" s="129" t="s">
        <v>6</v>
      </c>
      <c r="C31" s="76" t="str">
        <f>[4]Ит.пр!C8</f>
        <v>Ибрагимов Омар Алгасанович</v>
      </c>
      <c r="D31" s="76" t="str">
        <f>[4]Ит.пр!D8</f>
        <v>26.09.1994, КМС</v>
      </c>
      <c r="E31" s="76" t="str">
        <f>[4]Ит.пр!E8</f>
        <v>УФО</v>
      </c>
      <c r="F31" s="76" t="str">
        <f>[4]Ит.пр!F8</f>
        <v>Свердловская, Екатеринбург</v>
      </c>
      <c r="G31" s="123">
        <f>[4]Ит.пр!G8</f>
        <v>0</v>
      </c>
      <c r="H31" s="79" t="str">
        <f>[4]Ит.пр!H8</f>
        <v>Агафонов А.В.</v>
      </c>
      <c r="I31" s="132"/>
      <c r="J31" s="127"/>
    </row>
    <row r="32" spans="1:16" ht="23.1" customHeight="1" thickBot="1">
      <c r="A32" s="190"/>
      <c r="B32" s="133" t="s">
        <v>6</v>
      </c>
      <c r="C32" s="80" t="str">
        <f>[4]Ит.пр!C9</f>
        <v>Палатов Валерий Сергеевич</v>
      </c>
      <c r="D32" s="80" t="str">
        <f>[4]Ит.пр!D9</f>
        <v>11.11.1995, КМС</v>
      </c>
      <c r="E32" s="80" t="str">
        <f>[4]Ит.пр!E9</f>
        <v>УФО</v>
      </c>
      <c r="F32" s="80" t="str">
        <f>[4]Ит.пр!F9</f>
        <v>Свердловская, Н.Тагил, СШ №2</v>
      </c>
      <c r="G32" s="124">
        <f>[4]Ит.пр!G9</f>
        <v>0</v>
      </c>
      <c r="H32" s="81" t="str">
        <f>[4]Ит.пр!H9</f>
        <v>Алдушин А.И., Перминов И.Р.</v>
      </c>
      <c r="I32" s="132"/>
    </row>
    <row r="33" spans="1:10" ht="23.1" hidden="1" customHeight="1">
      <c r="A33" s="145"/>
      <c r="B33" s="131" t="s">
        <v>12</v>
      </c>
      <c r="C33" s="93" t="str">
        <f>[4]Ит.пр!C10</f>
        <v>АНТОНОВ Денис Андреевич</v>
      </c>
      <c r="D33" s="93" t="str">
        <f>[4]Ит.пр!D10</f>
        <v>09.10.95, КМС</v>
      </c>
      <c r="E33" s="93" t="str">
        <f>[4]Ит.пр!E10</f>
        <v>УФО</v>
      </c>
      <c r="F33" s="93" t="str">
        <f>[4]Ит.пр!F10</f>
        <v>ЯНАО, г.Муравленко</v>
      </c>
      <c r="G33" s="142">
        <f>[4]Ит.пр!G10</f>
        <v>0</v>
      </c>
      <c r="H33" s="94" t="str">
        <f>[4]Ит.пр!H10</f>
        <v>Репушко Д.А.</v>
      </c>
      <c r="I33" s="132"/>
    </row>
    <row r="34" spans="1:10" ht="23.1" hidden="1" customHeight="1" thickBot="1">
      <c r="A34" s="144"/>
      <c r="B34" s="133" t="s">
        <v>12</v>
      </c>
      <c r="C34" s="80" t="str">
        <f>[4]Ит.пр!C11</f>
        <v>Марченко Александр Вячеславович</v>
      </c>
      <c r="D34" s="80" t="str">
        <f>[4]Ит.пр!D11</f>
        <v>14.04.1990, КМС</v>
      </c>
      <c r="E34" s="80" t="str">
        <f>[4]Ит.пр!E11</f>
        <v>УФО</v>
      </c>
      <c r="F34" s="80" t="str">
        <f>[4]Ит.пр!F11</f>
        <v>Свердловская, Н.Тагил, СШ Тагилстрой</v>
      </c>
      <c r="G34" s="124">
        <f>[4]Ит.пр!G11</f>
        <v>0</v>
      </c>
      <c r="H34" s="81" t="str">
        <f>[4]Ит.пр!H11</f>
        <v>Матвеев С.В., Гориславский И.А.</v>
      </c>
      <c r="I34" s="132"/>
    </row>
    <row r="35" spans="1:10" ht="23.1" customHeight="1" thickBot="1">
      <c r="A35" s="29"/>
      <c r="B35" s="12"/>
      <c r="C35" s="75"/>
      <c r="D35" s="15"/>
      <c r="E35" s="15"/>
      <c r="F35" s="16"/>
      <c r="G35" s="134"/>
      <c r="H35" s="19"/>
      <c r="I35" s="132"/>
      <c r="J35" s="127"/>
    </row>
    <row r="36" spans="1:10" ht="23.1" customHeight="1">
      <c r="A36" s="188" t="s">
        <v>14</v>
      </c>
      <c r="B36" s="74" t="s">
        <v>4</v>
      </c>
      <c r="C36" s="77" t="str">
        <f>[5]Ит.пр!C6</f>
        <v>Фомин Артем Васильевич</v>
      </c>
      <c r="D36" s="77" t="str">
        <f>[5]Ит.пр!D6</f>
        <v>26.02.1995, КМС</v>
      </c>
      <c r="E36" s="77" t="str">
        <f>[5]Ит.пр!E6</f>
        <v>УФО</v>
      </c>
      <c r="F36" s="77" t="str">
        <f>[5]Ит.пр!F6</f>
        <v>Свердловская, Ирбит, ДЮСШ</v>
      </c>
      <c r="G36" s="122">
        <f>[5]Ит.пр!G6</f>
        <v>0</v>
      </c>
      <c r="H36" s="78" t="str">
        <f>[5]Ит.пр!H6</f>
        <v>Фефелов Ю.А.</v>
      </c>
      <c r="I36" s="132"/>
      <c r="J36" s="127"/>
    </row>
    <row r="37" spans="1:10" ht="23.1" customHeight="1">
      <c r="A37" s="189"/>
      <c r="B37" s="129" t="s">
        <v>5</v>
      </c>
      <c r="C37" s="76" t="str">
        <f>[5]Ит.пр!C7</f>
        <v>МИФТАХУТДИНОВ Константин Саматович</v>
      </c>
      <c r="D37" s="76" t="str">
        <f>[5]Ит.пр!D7</f>
        <v>27.09.95, КМС</v>
      </c>
      <c r="E37" s="76" t="str">
        <f>[5]Ит.пр!E7</f>
        <v>УФО</v>
      </c>
      <c r="F37" s="76" t="str">
        <f>[5]Ит.пр!F7</f>
        <v xml:space="preserve">Челябинская, Челябинск, </v>
      </c>
      <c r="G37" s="123">
        <f>[5]Ит.пр!G7</f>
        <v>0</v>
      </c>
      <c r="H37" s="79" t="str">
        <f>[5]Ит.пр!H7</f>
        <v>Педько М.А.</v>
      </c>
      <c r="I37" s="132"/>
      <c r="J37" s="127"/>
    </row>
    <row r="38" spans="1:10" ht="23.1" customHeight="1">
      <c r="A38" s="189"/>
      <c r="B38" s="129" t="s">
        <v>6</v>
      </c>
      <c r="C38" s="76" t="str">
        <f>[5]Ит.пр!C8</f>
        <v>МУХАМЕДШИН Олег Худчатович</v>
      </c>
      <c r="D38" s="76" t="str">
        <f>[5]Ит.пр!D8</f>
        <v>08.01.75, КМС</v>
      </c>
      <c r="E38" s="76" t="str">
        <f>[5]Ит.пр!E8</f>
        <v>УФО</v>
      </c>
      <c r="F38" s="76" t="str">
        <f>[5]Ит.пр!F8</f>
        <v>Тюменская, Тюмень, Талисман</v>
      </c>
      <c r="G38" s="123">
        <f>[5]Ит.пр!G8</f>
        <v>0</v>
      </c>
      <c r="H38" s="79" t="str">
        <f>[5]Ит.пр!H8</f>
        <v xml:space="preserve">Мухамедшин О.Х. </v>
      </c>
      <c r="I38" s="132"/>
      <c r="J38" s="127"/>
    </row>
    <row r="39" spans="1:10" ht="23.1" customHeight="1" thickBot="1">
      <c r="A39" s="190"/>
      <c r="B39" s="133" t="s">
        <v>6</v>
      </c>
      <c r="C39" s="80" t="str">
        <f>[5]Ит.пр!C9</f>
        <v>АБДУЛЛАЕВ Нурлан Кадир-Оглы</v>
      </c>
      <c r="D39" s="80" t="str">
        <f>[5]Ит.пр!D9</f>
        <v>30.03.96, 1сп</v>
      </c>
      <c r="E39" s="80" t="str">
        <f>[5]Ит.пр!E9</f>
        <v>УФО</v>
      </c>
      <c r="F39" s="80" t="str">
        <f>[5]Ит.пр!F9</f>
        <v xml:space="preserve">Челябинская, Челябинск, </v>
      </c>
      <c r="G39" s="124">
        <f>[5]Ит.пр!G9</f>
        <v>0</v>
      </c>
      <c r="H39" s="81" t="str">
        <f>[5]Ит.пр!H9</f>
        <v>Кулябин Д.А.</v>
      </c>
      <c r="I39" s="126" t="s">
        <v>15</v>
      </c>
    </row>
    <row r="40" spans="1:10" ht="23.1" hidden="1" customHeight="1">
      <c r="A40" s="95"/>
      <c r="B40" s="131" t="s">
        <v>12</v>
      </c>
      <c r="C40" s="93" t="str">
        <f>[5]Ит.пр!C10</f>
        <v/>
      </c>
      <c r="D40" s="93" t="str">
        <f>[5]Ит.пр!D10</f>
        <v/>
      </c>
      <c r="E40" s="93" t="str">
        <f>[5]Ит.пр!E10</f>
        <v/>
      </c>
      <c r="F40" s="93" t="str">
        <f>[5]Ит.пр!F10</f>
        <v/>
      </c>
      <c r="G40" s="142" t="str">
        <f>[5]Ит.пр!G10</f>
        <v/>
      </c>
      <c r="H40" s="94" t="str">
        <f>[5]Ит.пр!H10</f>
        <v/>
      </c>
      <c r="I40" s="132"/>
    </row>
    <row r="41" spans="1:10" ht="23.1" hidden="1" customHeight="1" thickBot="1">
      <c r="A41" s="95"/>
      <c r="B41" s="130" t="s">
        <v>12</v>
      </c>
      <c r="C41" s="149" t="str">
        <f>[5]Ит.пр!C11</f>
        <v/>
      </c>
      <c r="D41" s="149" t="str">
        <f>[5]Ит.пр!D11</f>
        <v/>
      </c>
      <c r="E41" s="149" t="str">
        <f>[5]Ит.пр!E11</f>
        <v/>
      </c>
      <c r="F41" s="149" t="str">
        <f>[5]Ит.пр!F11</f>
        <v/>
      </c>
      <c r="G41" s="150" t="str">
        <f>[5]Ит.пр!G11</f>
        <v/>
      </c>
      <c r="H41" s="151" t="str">
        <f>[5]Ит.пр!H11</f>
        <v/>
      </c>
      <c r="I41" s="132"/>
    </row>
    <row r="42" spans="1:10" ht="23.1" customHeight="1" thickBot="1">
      <c r="A42" s="1"/>
      <c r="B42" s="82"/>
      <c r="C42" s="10"/>
      <c r="D42" s="10"/>
      <c r="E42" s="25"/>
      <c r="F42" s="10"/>
      <c r="G42" s="10"/>
      <c r="H42" s="20"/>
      <c r="I42" s="132"/>
      <c r="J42" s="127"/>
    </row>
    <row r="43" spans="1:10" ht="23.1" hidden="1" customHeight="1">
      <c r="A43" s="189" t="s">
        <v>20</v>
      </c>
      <c r="B43" s="131" t="s">
        <v>4</v>
      </c>
      <c r="C43" s="93" t="str">
        <f>[6]Ит.пр!C6</f>
        <v>Оздурмасов Рашитхан Муратбекович</v>
      </c>
      <c r="D43" s="93" t="str">
        <f>[6]Ит.пр!D6</f>
        <v>27.08.2001, КМС</v>
      </c>
      <c r="E43" s="93" t="str">
        <f>[6]Ит.пр!E6</f>
        <v>УФО</v>
      </c>
      <c r="F43" s="93" t="str">
        <f>[6]Ит.пр!F6</f>
        <v>Свердловская, Екатеринбург</v>
      </c>
      <c r="G43" s="142">
        <f>[6]Ит.пр!G6</f>
        <v>0</v>
      </c>
      <c r="H43" s="94" t="str">
        <f>[6]Ит.пр!H6</f>
        <v>Агафонов А.В.</v>
      </c>
      <c r="I43" s="132"/>
      <c r="J43" s="127"/>
    </row>
    <row r="44" spans="1:10" ht="23.1" hidden="1" customHeight="1">
      <c r="A44" s="189"/>
      <c r="B44" s="129" t="s">
        <v>5</v>
      </c>
      <c r="C44" s="76" t="str">
        <f>[6]Ит.пр!C7</f>
        <v>ДВОРЦОВ Александр Витальевич</v>
      </c>
      <c r="D44" s="76" t="str">
        <f>[6]Ит.пр!D7</f>
        <v>29.03.01, 1сп</v>
      </c>
      <c r="E44" s="76" t="str">
        <f>[6]Ит.пр!E7</f>
        <v>УФО</v>
      </c>
      <c r="F44" s="76" t="str">
        <f>[6]Ит.пр!F7</f>
        <v>Свердловская, Екатеринбург, СК Троицк</v>
      </c>
      <c r="G44" s="123">
        <f>[6]Ит.пр!G7</f>
        <v>0</v>
      </c>
      <c r="H44" s="79" t="str">
        <f>[6]Ит.пр!H7</f>
        <v>Рудяков В.В.</v>
      </c>
      <c r="I44" s="132"/>
      <c r="J44" s="127"/>
    </row>
    <row r="45" spans="1:10" ht="23.1" hidden="1" customHeight="1">
      <c r="A45" s="189"/>
      <c r="B45" s="129" t="s">
        <v>6</v>
      </c>
      <c r="C45" s="76" t="str">
        <f>[6]Ит.пр!C8</f>
        <v>ОЧКИН Иван Николаевич</v>
      </c>
      <c r="D45" s="76" t="str">
        <f>[6]Ит.пр!D8</f>
        <v>01.04.94, МС</v>
      </c>
      <c r="E45" s="76" t="str">
        <f>[6]Ит.пр!E8</f>
        <v>УФО</v>
      </c>
      <c r="F45" s="76" t="str">
        <f>[6]Ит.пр!F8</f>
        <v>Тюменская, Тюмень, ТВВИКУ</v>
      </c>
      <c r="G45" s="123">
        <f>[6]Ит.пр!G8</f>
        <v>0</v>
      </c>
      <c r="H45" s="79" t="str">
        <f>[6]Ит.пр!H8</f>
        <v>Николаев А.А.</v>
      </c>
      <c r="I45" s="132"/>
      <c r="J45" s="127"/>
    </row>
    <row r="46" spans="1:10" ht="23.1" hidden="1" customHeight="1" thickBot="1">
      <c r="A46" s="190"/>
      <c r="B46" s="133" t="s">
        <v>6</v>
      </c>
      <c r="C46" s="80" t="str">
        <f>[6]Ит.пр!C9</f>
        <v>СТЯЖКИН  Владислав Евгеньевич</v>
      </c>
      <c r="D46" s="80" t="str">
        <f>[6]Ит.пр!D9</f>
        <v>22.05.1995, КМС</v>
      </c>
      <c r="E46" s="80" t="str">
        <f>[6]Ит.пр!E9</f>
        <v>УФО</v>
      </c>
      <c r="F46" s="80" t="str">
        <f>[6]Ит.пр!F9</f>
        <v>Свердловская, Качканар ДЮСШ самбо и дзюдо</v>
      </c>
      <c r="G46" s="124">
        <f>[6]Ит.пр!G9</f>
        <v>0</v>
      </c>
      <c r="H46" s="81" t="str">
        <f>[6]Ит.пр!H9</f>
        <v>Сапунов Д.П., Мещерский В.В.</v>
      </c>
      <c r="I46" s="132"/>
    </row>
    <row r="47" spans="1:10" ht="23.1" hidden="1" customHeight="1">
      <c r="A47" s="95"/>
      <c r="B47" s="131" t="s">
        <v>12</v>
      </c>
      <c r="C47" s="93" t="str">
        <f>[6]Ит.пр!C10</f>
        <v>АБДУЛАБЕКОВ Шамиль Абдулабекович</v>
      </c>
      <c r="D47" s="93" t="str">
        <f>[6]Ит.пр!D10</f>
        <v>04.04.94, КМС</v>
      </c>
      <c r="E47" s="93" t="str">
        <f>[6]Ит.пр!E10</f>
        <v>УФО</v>
      </c>
      <c r="F47" s="93" t="str">
        <f>[6]Ит.пр!F10</f>
        <v xml:space="preserve">Челябинская, Миасс </v>
      </c>
      <c r="G47" s="142">
        <f>[6]Ит.пр!G10</f>
        <v>0</v>
      </c>
      <c r="H47" s="94" t="str">
        <f>[6]Ит.пр!H10</f>
        <v>Суслов В.А.</v>
      </c>
      <c r="I47" s="132"/>
    </row>
    <row r="48" spans="1:10" ht="23.1" hidden="1" customHeight="1" thickBot="1">
      <c r="A48" s="96"/>
      <c r="B48" s="133" t="s">
        <v>12</v>
      </c>
      <c r="C48" s="80" t="str">
        <f>[6]Ит.пр!C11</f>
        <v>Комиссаров Иван Александрович</v>
      </c>
      <c r="D48" s="80" t="str">
        <f>[6]Ит.пр!D11</f>
        <v>23.05.1998, КМС</v>
      </c>
      <c r="E48" s="80" t="str">
        <f>[6]Ит.пр!E11</f>
        <v>УФО</v>
      </c>
      <c r="F48" s="80" t="str">
        <f>[6]Ит.пр!F11</f>
        <v>Свердловская, Н.Тагил, СШ Тагилстрой</v>
      </c>
      <c r="G48" s="124">
        <f>[6]Ит.пр!G11</f>
        <v>0</v>
      </c>
      <c r="H48" s="81" t="str">
        <f>[6]Ит.пр!H11</f>
        <v>Матвеев С.В., Гориславский И.А.</v>
      </c>
      <c r="I48" s="11"/>
    </row>
    <row r="49" spans="1:10" ht="23.1" hidden="1" customHeight="1" thickBot="1">
      <c r="B49" s="13"/>
      <c r="C49" s="9"/>
      <c r="D49" s="9"/>
      <c r="E49" s="24"/>
      <c r="F49" s="9"/>
      <c r="G49" s="125"/>
      <c r="H49" s="21"/>
      <c r="I49" s="132"/>
      <c r="J49" s="127"/>
    </row>
    <row r="50" spans="1:10" ht="23.1" hidden="1" customHeight="1">
      <c r="A50" s="188" t="s">
        <v>21</v>
      </c>
      <c r="B50" s="74" t="s">
        <v>4</v>
      </c>
      <c r="C50" s="77" t="str">
        <f>[6]Ит.пр!C6</f>
        <v>Оздурмасов Рашитхан Муратбекович</v>
      </c>
      <c r="D50" s="77" t="str">
        <f>[6]Ит.пр!D6</f>
        <v>27.08.2001, КМС</v>
      </c>
      <c r="E50" s="77" t="str">
        <f>[6]Ит.пр!E6</f>
        <v>УФО</v>
      </c>
      <c r="F50" s="77" t="str">
        <f>[6]Ит.пр!F6</f>
        <v>Свердловская, Екатеринбург</v>
      </c>
      <c r="G50" s="122">
        <f>[6]Ит.пр!G6</f>
        <v>0</v>
      </c>
      <c r="H50" s="78" t="str">
        <f>[6]Ит.пр!H6</f>
        <v>Агафонов А.В.</v>
      </c>
      <c r="I50" s="132"/>
      <c r="J50" s="127"/>
    </row>
    <row r="51" spans="1:10" ht="23.1" hidden="1" customHeight="1">
      <c r="A51" s="189"/>
      <c r="B51" s="129" t="s">
        <v>5</v>
      </c>
      <c r="C51" s="76" t="str">
        <f>[6]Ит.пр!C7</f>
        <v>ДВОРЦОВ Александр Витальевич</v>
      </c>
      <c r="D51" s="76" t="str">
        <f>[6]Ит.пр!D7</f>
        <v>29.03.01, 1сп</v>
      </c>
      <c r="E51" s="76" t="str">
        <f>[6]Ит.пр!E7</f>
        <v>УФО</v>
      </c>
      <c r="F51" s="76" t="str">
        <f>[6]Ит.пр!F7</f>
        <v>Свердловская, Екатеринбург, СК Троицк</v>
      </c>
      <c r="G51" s="123">
        <f>[6]Ит.пр!G7</f>
        <v>0</v>
      </c>
      <c r="H51" s="79" t="str">
        <f>[6]Ит.пр!H7</f>
        <v>Рудяков В.В.</v>
      </c>
      <c r="I51" s="132"/>
      <c r="J51" s="127"/>
    </row>
    <row r="52" spans="1:10" ht="23.1" hidden="1" customHeight="1">
      <c r="A52" s="189"/>
      <c r="B52" s="129" t="s">
        <v>6</v>
      </c>
      <c r="C52" s="76" t="str">
        <f>[6]Ит.пр!C8</f>
        <v>ОЧКИН Иван Николаевич</v>
      </c>
      <c r="D52" s="76" t="str">
        <f>[6]Ит.пр!D8</f>
        <v>01.04.94, МС</v>
      </c>
      <c r="E52" s="76" t="str">
        <f>[6]Ит.пр!E8</f>
        <v>УФО</v>
      </c>
      <c r="F52" s="76" t="str">
        <f>[6]Ит.пр!F8</f>
        <v>Тюменская, Тюмень, ТВВИКУ</v>
      </c>
      <c r="G52" s="123">
        <f>[6]Ит.пр!G8</f>
        <v>0</v>
      </c>
      <c r="H52" s="79" t="str">
        <f>[6]Ит.пр!H8</f>
        <v>Николаев А.А.</v>
      </c>
      <c r="I52" s="132"/>
      <c r="J52" s="127"/>
    </row>
    <row r="53" spans="1:10" ht="23.1" hidden="1" customHeight="1" thickBot="1">
      <c r="A53" s="190"/>
      <c r="B53" s="133" t="s">
        <v>6</v>
      </c>
      <c r="C53" s="80" t="str">
        <f>[6]Ит.пр!C9</f>
        <v>СТЯЖКИН  Владислав Евгеньевич</v>
      </c>
      <c r="D53" s="80" t="str">
        <f>[6]Ит.пр!D9</f>
        <v>22.05.1995, КМС</v>
      </c>
      <c r="E53" s="80" t="str">
        <f>[6]Ит.пр!E9</f>
        <v>УФО</v>
      </c>
      <c r="F53" s="80" t="str">
        <f>[6]Ит.пр!F9</f>
        <v>Свердловская, Качканар ДЮСШ самбо и дзюдо</v>
      </c>
      <c r="G53" s="124">
        <f>[6]Ит.пр!G9</f>
        <v>0</v>
      </c>
      <c r="H53" s="81" t="str">
        <f>[6]Ит.пр!H9</f>
        <v>Сапунов Д.П., Мещерский В.В.</v>
      </c>
      <c r="I53" s="132"/>
    </row>
    <row r="54" spans="1:10" ht="23.1" hidden="1" customHeight="1">
      <c r="A54" s="145"/>
      <c r="B54" s="131" t="s">
        <v>12</v>
      </c>
      <c r="C54" s="93" t="str">
        <f>[6]Ит.пр!C10</f>
        <v>АБДУЛАБЕКОВ Шамиль Абдулабекович</v>
      </c>
      <c r="D54" s="93" t="str">
        <f>[6]Ит.пр!D10</f>
        <v>04.04.94, КМС</v>
      </c>
      <c r="E54" s="93" t="str">
        <f>[6]Ит.пр!E10</f>
        <v>УФО</v>
      </c>
      <c r="F54" s="93" t="str">
        <f>[6]Ит.пр!F10</f>
        <v xml:space="preserve">Челябинская, Миасс </v>
      </c>
      <c r="G54" s="142">
        <f>[6]Ит.пр!G10</f>
        <v>0</v>
      </c>
      <c r="H54" s="94" t="str">
        <f>[6]Ит.пр!H10</f>
        <v>Суслов В.А.</v>
      </c>
      <c r="I54" s="132"/>
    </row>
    <row r="55" spans="1:10" ht="23.1" hidden="1" customHeight="1" thickBot="1">
      <c r="A55" s="144"/>
      <c r="B55" s="133" t="s">
        <v>12</v>
      </c>
      <c r="C55" s="80" t="str">
        <f>[6]Ит.пр!C11</f>
        <v>Комиссаров Иван Александрович</v>
      </c>
      <c r="D55" s="80" t="str">
        <f>[6]Ит.пр!D11</f>
        <v>23.05.1998, КМС</v>
      </c>
      <c r="E55" s="80" t="str">
        <f>[6]Ит.пр!E11</f>
        <v>УФО</v>
      </c>
      <c r="F55" s="80" t="str">
        <f>[6]Ит.пр!F11</f>
        <v>Свердловская, Н.Тагил, СШ Тагилстрой</v>
      </c>
      <c r="G55" s="124">
        <f>[6]Ит.пр!G11</f>
        <v>0</v>
      </c>
      <c r="H55" s="81" t="str">
        <f>[6]Ит.пр!H11</f>
        <v>Матвеев С.В., Гориславский И.А.</v>
      </c>
      <c r="I55" s="11"/>
    </row>
    <row r="56" spans="1:10" ht="23.1" hidden="1" customHeight="1" thickBot="1">
      <c r="B56" s="83"/>
      <c r="C56" s="84"/>
      <c r="D56" s="84"/>
      <c r="E56" s="85"/>
      <c r="F56" s="84"/>
      <c r="G56" s="135"/>
      <c r="H56" s="86"/>
      <c r="I56" s="132"/>
      <c r="J56" s="127"/>
    </row>
    <row r="57" spans="1:10" ht="23.1" hidden="1" customHeight="1">
      <c r="A57" s="188" t="s">
        <v>22</v>
      </c>
      <c r="B57" s="74" t="s">
        <v>4</v>
      </c>
      <c r="C57" s="77" t="str">
        <f>[7]Ит.пр!C6</f>
        <v>АЛЕШИН Виталий Михайлович</v>
      </c>
      <c r="D57" s="77" t="str">
        <f>[7]Ит.пр!D6</f>
        <v>03.03.98, КМС</v>
      </c>
      <c r="E57" s="77" t="str">
        <f>[7]Ит.пр!E6</f>
        <v>УФО</v>
      </c>
      <c r="F57" s="77" t="str">
        <f>[7]Ит.пр!F6</f>
        <v xml:space="preserve">Челябинская, Челябинск, </v>
      </c>
      <c r="G57" s="122">
        <f>[7]Ит.пр!G6</f>
        <v>0</v>
      </c>
      <c r="H57" s="78" t="str">
        <f>[7]Ит.пр!H6</f>
        <v>Якупов Р.Г.</v>
      </c>
      <c r="I57" s="132"/>
      <c r="J57" s="127"/>
    </row>
    <row r="58" spans="1:10" ht="23.1" hidden="1" customHeight="1">
      <c r="A58" s="189"/>
      <c r="B58" s="129" t="s">
        <v>5</v>
      </c>
      <c r="C58" s="76" t="str">
        <f>[7]Ит.пр!C7</f>
        <v>ФЕДОРЕНКО Александр Дмитриевич</v>
      </c>
      <c r="D58" s="76" t="str">
        <f>[7]Ит.пр!D7</f>
        <v>27.01.00, 1сп</v>
      </c>
      <c r="E58" s="76" t="str">
        <f>[7]Ит.пр!E7</f>
        <v>УФО</v>
      </c>
      <c r="F58" s="76" t="str">
        <f>[7]Ит.пр!F7</f>
        <v>Свердловская, Алапаевск, СК БОЕЦ</v>
      </c>
      <c r="G58" s="123">
        <f>[7]Ит.пр!G7</f>
        <v>0</v>
      </c>
      <c r="H58" s="79" t="str">
        <f>[7]Ит.пр!H7</f>
        <v>Далгатов А.М.</v>
      </c>
      <c r="I58" s="132"/>
      <c r="J58" s="127"/>
    </row>
    <row r="59" spans="1:10" ht="23.1" hidden="1" customHeight="1">
      <c r="A59" s="189"/>
      <c r="B59" s="129" t="s">
        <v>6</v>
      </c>
      <c r="C59" s="76" t="str">
        <f>[7]Ит.пр!C8</f>
        <v>САМОЙЛЕНКО Кирилл Сергеевич</v>
      </c>
      <c r="D59" s="76" t="str">
        <f>[7]Ит.пр!D8</f>
        <v>14.05.95, КМС</v>
      </c>
      <c r="E59" s="76" t="str">
        <f>[7]Ит.пр!E8</f>
        <v>УФО</v>
      </c>
      <c r="F59" s="76" t="str">
        <f>[7]Ит.пр!F8</f>
        <v xml:space="preserve">Челябинская, Челябинск, </v>
      </c>
      <c r="G59" s="123">
        <f>[7]Ит.пр!G8</f>
        <v>0</v>
      </c>
      <c r="H59" s="79" t="str">
        <f>[7]Ит.пр!H8</f>
        <v>Педько М.А.</v>
      </c>
      <c r="I59" s="132"/>
      <c r="J59" s="127"/>
    </row>
    <row r="60" spans="1:10" ht="23.1" hidden="1" customHeight="1" thickBot="1">
      <c r="A60" s="190"/>
      <c r="B60" s="133" t="s">
        <v>6</v>
      </c>
      <c r="C60" s="80" t="str">
        <f>[7]Ит.пр!C9</f>
        <v>САМОЙЛЕНКО Кирилл Сергеевич</v>
      </c>
      <c r="D60" s="80" t="str">
        <f>[7]Ит.пр!D9</f>
        <v>14.05.95, КМС</v>
      </c>
      <c r="E60" s="80" t="str">
        <f>[7]Ит.пр!E9</f>
        <v>УФО</v>
      </c>
      <c r="F60" s="80" t="str">
        <f>[7]Ит.пр!F9</f>
        <v xml:space="preserve">Челябинская, Челябинск, </v>
      </c>
      <c r="G60" s="124">
        <f>[7]Ит.пр!G9</f>
        <v>0</v>
      </c>
      <c r="H60" s="81" t="str">
        <f>[7]Ит.пр!H9</f>
        <v>Педько М.А.</v>
      </c>
      <c r="I60" s="132"/>
    </row>
    <row r="61" spans="1:10" ht="23.1" hidden="1" customHeight="1">
      <c r="A61" s="145"/>
      <c r="B61" s="131" t="s">
        <v>12</v>
      </c>
      <c r="C61" s="93" t="str">
        <f>[7]Ит.пр!C10</f>
        <v/>
      </c>
      <c r="D61" s="93" t="str">
        <f>[7]Ит.пр!D10</f>
        <v/>
      </c>
      <c r="E61" s="93" t="str">
        <f>[7]Ит.пр!E10</f>
        <v/>
      </c>
      <c r="F61" s="93" t="str">
        <f>[7]Ит.пр!F10</f>
        <v/>
      </c>
      <c r="G61" s="142" t="str">
        <f>[7]Ит.пр!G10</f>
        <v/>
      </c>
      <c r="H61" s="94" t="str">
        <f>[7]Ит.пр!H10</f>
        <v/>
      </c>
      <c r="I61" s="132"/>
    </row>
    <row r="62" spans="1:10" ht="23.1" hidden="1" customHeight="1" thickBot="1">
      <c r="A62" s="144"/>
      <c r="B62" s="133" t="s">
        <v>12</v>
      </c>
      <c r="C62" s="80" t="str">
        <f>[7]Ит.пр!C11</f>
        <v/>
      </c>
      <c r="D62" s="80" t="str">
        <f>[7]Ит.пр!D11</f>
        <v/>
      </c>
      <c r="E62" s="80" t="str">
        <f>[7]Ит.пр!E11</f>
        <v/>
      </c>
      <c r="F62" s="80" t="str">
        <f>[7]Ит.пр!F11</f>
        <v/>
      </c>
      <c r="G62" s="124" t="str">
        <f>[7]Ит.пр!G11</f>
        <v/>
      </c>
      <c r="H62" s="81" t="str">
        <f>[7]Ит.пр!H11</f>
        <v/>
      </c>
      <c r="I62" s="11"/>
    </row>
    <row r="63" spans="1:10" ht="23.1" hidden="1" customHeight="1" thickBot="1">
      <c r="B63" s="13"/>
      <c r="C63" s="9"/>
      <c r="D63" s="9"/>
      <c r="E63" s="24"/>
      <c r="F63" s="9"/>
      <c r="G63" s="9"/>
      <c r="H63" s="21"/>
      <c r="I63" s="132"/>
      <c r="J63" s="127"/>
    </row>
    <row r="64" spans="1:10" ht="23.1" hidden="1" customHeight="1">
      <c r="A64" s="188" t="s">
        <v>23</v>
      </c>
      <c r="B64" s="74" t="s">
        <v>4</v>
      </c>
      <c r="C64" s="77" t="str">
        <f>[2]Ит.пр!C6</f>
        <v>ДАЛГАТОВ Абдула Магомедович</v>
      </c>
      <c r="D64" s="77" t="str">
        <f>[2]Ит.пр!D6</f>
        <v>27.04.85, КМС</v>
      </c>
      <c r="E64" s="77" t="str">
        <f>[2]Ит.пр!E6</f>
        <v>УФО</v>
      </c>
      <c r="F64" s="77" t="str">
        <f>[2]Ит.пр!F6</f>
        <v>Свердловская, Алапаевск, СК БОЕЦ</v>
      </c>
      <c r="G64" s="122">
        <f>[2]Ит.пр!G6</f>
        <v>0</v>
      </c>
      <c r="H64" s="78" t="str">
        <f>[2]Ит.пр!H6</f>
        <v>Далгатов А.М.</v>
      </c>
      <c r="I64" s="132"/>
      <c r="J64" s="127"/>
    </row>
    <row r="65" spans="1:10" ht="23.1" hidden="1" customHeight="1">
      <c r="A65" s="189"/>
      <c r="B65" s="129" t="s">
        <v>5</v>
      </c>
      <c r="C65" s="76" t="str">
        <f>[2]Ит.пр!C7</f>
        <v>ЕМЕЦ Вячеслав Эдуардович</v>
      </c>
      <c r="D65" s="76" t="str">
        <f>[2]Ит.пр!D7</f>
        <v>03.10.94, КМС</v>
      </c>
      <c r="E65" s="76" t="str">
        <f>[2]Ит.пр!E7</f>
        <v>УФО</v>
      </c>
      <c r="F65" s="76" t="str">
        <f>[2]Ит.пр!F7</f>
        <v xml:space="preserve">Челябинская, Челябинск, </v>
      </c>
      <c r="G65" s="123">
        <f>[2]Ит.пр!G7</f>
        <v>0</v>
      </c>
      <c r="H65" s="79" t="str">
        <f>[2]Ит.пр!H7</f>
        <v>Якупов Р.Г.</v>
      </c>
      <c r="I65" s="132"/>
      <c r="J65" s="127"/>
    </row>
    <row r="66" spans="1:10" ht="23.1" hidden="1" customHeight="1">
      <c r="A66" s="189"/>
      <c r="B66" s="129" t="s">
        <v>6</v>
      </c>
      <c r="C66" s="76" t="str">
        <f>[2]Ит.пр!C8</f>
        <v>СОЛИН Владислав Алексеевич</v>
      </c>
      <c r="D66" s="76" t="str">
        <f>[2]Ит.пр!D8</f>
        <v>01.05.96, кмс</v>
      </c>
      <c r="E66" s="76" t="str">
        <f>[2]Ит.пр!E8</f>
        <v>УФО</v>
      </c>
      <c r="F66" s="76" t="str">
        <f>[2]Ит.пр!F8</f>
        <v xml:space="preserve">Челябинская, Челябинск, </v>
      </c>
      <c r="G66" s="123">
        <f>[2]Ит.пр!G8</f>
        <v>0</v>
      </c>
      <c r="H66" s="79" t="str">
        <f>[2]Ит.пр!H8</f>
        <v>Камалов Р.Г.</v>
      </c>
      <c r="I66" s="132"/>
      <c r="J66" s="127"/>
    </row>
    <row r="67" spans="1:10" ht="23.1" hidden="1" customHeight="1" thickBot="1">
      <c r="A67" s="190"/>
      <c r="B67" s="133" t="s">
        <v>6</v>
      </c>
      <c r="C67" s="80" t="str">
        <f>[2]Ит.пр!C9</f>
        <v>КАЛИНИН Александр Анатольевич</v>
      </c>
      <c r="D67" s="80" t="str">
        <f>[2]Ит.пр!D9</f>
        <v>07.05.75, КМС</v>
      </c>
      <c r="E67" s="80" t="str">
        <f>[2]Ит.пр!E9</f>
        <v>УФО</v>
      </c>
      <c r="F67" s="80" t="str">
        <f>[2]Ит.пр!F9</f>
        <v>Тюменская, Тюмень, Сибирский Медведь</v>
      </c>
      <c r="G67" s="124">
        <f>[2]Ит.пр!G9</f>
        <v>0</v>
      </c>
      <c r="H67" s="81" t="str">
        <f>[2]Ит.пр!H9</f>
        <v>Ахметов Э.А.</v>
      </c>
      <c r="I67" s="132"/>
    </row>
    <row r="68" spans="1:10" ht="23.1" hidden="1" customHeight="1">
      <c r="A68" s="95"/>
      <c r="B68" s="131" t="s">
        <v>12</v>
      </c>
      <c r="C68" s="93" t="str">
        <f>[2]Ит.пр!C10</f>
        <v/>
      </c>
      <c r="D68" s="93" t="str">
        <f>[2]Ит.пр!D10</f>
        <v/>
      </c>
      <c r="E68" s="93" t="str">
        <f>[2]Ит.пр!E10</f>
        <v/>
      </c>
      <c r="F68" s="93" t="str">
        <f>[2]Ит.пр!F10</f>
        <v/>
      </c>
      <c r="G68" s="142" t="str">
        <f>[2]Ит.пр!G10</f>
        <v/>
      </c>
      <c r="H68" s="94" t="str">
        <f>[2]Ит.пр!H10</f>
        <v/>
      </c>
      <c r="I68" s="132"/>
    </row>
    <row r="69" spans="1:10" ht="23.1" hidden="1" customHeight="1" thickBot="1">
      <c r="A69" s="96"/>
      <c r="B69" s="133" t="s">
        <v>13</v>
      </c>
      <c r="C69" s="80" t="str">
        <f>[2]Ит.пр!C11</f>
        <v/>
      </c>
      <c r="D69" s="80" t="str">
        <f>[2]Ит.пр!D11</f>
        <v/>
      </c>
      <c r="E69" s="80" t="str">
        <f>[2]Ит.пр!E11</f>
        <v/>
      </c>
      <c r="F69" s="80" t="str">
        <f>[2]Ит.пр!F11</f>
        <v/>
      </c>
      <c r="G69" s="124" t="str">
        <f>[2]Ит.пр!G11</f>
        <v/>
      </c>
      <c r="H69" s="81" t="str">
        <f>[2]Ит.пр!H11</f>
        <v/>
      </c>
      <c r="I69" s="11"/>
    </row>
    <row r="70" spans="1:10" ht="23.1" hidden="1" customHeight="1" thickBot="1">
      <c r="A70" s="1"/>
      <c r="B70" s="82"/>
      <c r="C70" s="10"/>
      <c r="D70" s="10"/>
      <c r="E70" s="25"/>
      <c r="F70" s="10"/>
      <c r="G70" s="136"/>
      <c r="H70" s="20"/>
      <c r="I70" s="132"/>
      <c r="J70" s="127"/>
    </row>
    <row r="71" spans="1:10" ht="23.1" hidden="1" customHeight="1">
      <c r="A71" s="188" t="s">
        <v>98</v>
      </c>
      <c r="B71" s="74" t="s">
        <v>4</v>
      </c>
      <c r="C71" s="88" t="s">
        <v>172</v>
      </c>
      <c r="D71" s="88" t="s">
        <v>173</v>
      </c>
      <c r="E71" s="88" t="s">
        <v>130</v>
      </c>
      <c r="F71" s="88" t="s">
        <v>174</v>
      </c>
      <c r="G71" s="138">
        <v>0</v>
      </c>
      <c r="H71" s="89" t="s">
        <v>175</v>
      </c>
      <c r="I71" s="132"/>
      <c r="J71" s="127"/>
    </row>
    <row r="72" spans="1:10" ht="23.1" hidden="1" customHeight="1">
      <c r="A72" s="189"/>
      <c r="B72" s="129" t="s">
        <v>5</v>
      </c>
      <c r="C72" s="87" t="s">
        <v>176</v>
      </c>
      <c r="D72" s="87" t="s">
        <v>177</v>
      </c>
      <c r="E72" s="87" t="s">
        <v>130</v>
      </c>
      <c r="F72" s="87" t="s">
        <v>178</v>
      </c>
      <c r="G72" s="137">
        <v>0</v>
      </c>
      <c r="H72" s="90" t="s">
        <v>179</v>
      </c>
      <c r="I72" s="132"/>
      <c r="J72" s="127"/>
    </row>
    <row r="73" spans="1:10" ht="23.1" hidden="1" customHeight="1">
      <c r="A73" s="189"/>
      <c r="B73" s="129" t="s">
        <v>6</v>
      </c>
      <c r="C73" s="87" t="s">
        <v>180</v>
      </c>
      <c r="D73" s="87" t="s">
        <v>181</v>
      </c>
      <c r="E73" s="87" t="s">
        <v>130</v>
      </c>
      <c r="F73" s="87" t="s">
        <v>182</v>
      </c>
      <c r="G73" s="137">
        <v>0</v>
      </c>
      <c r="H73" s="90" t="s">
        <v>183</v>
      </c>
      <c r="I73" s="132"/>
      <c r="J73" s="127"/>
    </row>
    <row r="74" spans="1:10" ht="23.1" hidden="1" customHeight="1" thickBot="1">
      <c r="A74" s="190"/>
      <c r="B74" s="133" t="s">
        <v>6</v>
      </c>
      <c r="C74" s="91" t="s">
        <v>184</v>
      </c>
      <c r="D74" s="91" t="s">
        <v>185</v>
      </c>
      <c r="E74" s="91" t="s">
        <v>130</v>
      </c>
      <c r="F74" s="91" t="s">
        <v>178</v>
      </c>
      <c r="G74" s="139">
        <v>0</v>
      </c>
      <c r="H74" s="92" t="s">
        <v>179</v>
      </c>
      <c r="I74" s="132"/>
    </row>
    <row r="75" spans="1:10" ht="23.1" hidden="1" customHeight="1">
      <c r="A75" s="145"/>
      <c r="B75" s="131" t="s">
        <v>12</v>
      </c>
      <c r="C75" s="146" t="s">
        <v>97</v>
      </c>
      <c r="D75" s="146" t="s">
        <v>97</v>
      </c>
      <c r="E75" s="146" t="s">
        <v>97</v>
      </c>
      <c r="F75" s="146" t="s">
        <v>97</v>
      </c>
      <c r="G75" s="147" t="s">
        <v>97</v>
      </c>
      <c r="H75" s="148" t="s">
        <v>97</v>
      </c>
      <c r="I75" s="132"/>
    </row>
    <row r="76" spans="1:10" ht="23.1" hidden="1" customHeight="1" thickBot="1">
      <c r="A76" s="144"/>
      <c r="B76" s="133" t="s">
        <v>12</v>
      </c>
      <c r="C76" s="91" t="s">
        <v>97</v>
      </c>
      <c r="D76" s="91" t="s">
        <v>97</v>
      </c>
      <c r="E76" s="91" t="s">
        <v>97</v>
      </c>
      <c r="F76" s="91" t="s">
        <v>97</v>
      </c>
      <c r="G76" s="139" t="s">
        <v>97</v>
      </c>
      <c r="H76" s="92" t="s">
        <v>97</v>
      </c>
      <c r="I76" s="11"/>
    </row>
    <row r="77" spans="1:10" ht="23.1" hidden="1" customHeight="1" thickBot="1">
      <c r="B77" s="12"/>
      <c r="C77" s="3"/>
      <c r="D77" s="4"/>
      <c r="E77" s="4"/>
      <c r="F77" s="5"/>
      <c r="G77" s="5"/>
      <c r="H77" s="3"/>
      <c r="I77" s="140">
        <v>0</v>
      </c>
      <c r="J77" s="128"/>
    </row>
    <row r="78" spans="1:10" ht="23.1" customHeight="1">
      <c r="A78" s="1"/>
      <c r="B78" s="2"/>
      <c r="C78" s="3"/>
      <c r="D78" s="4"/>
      <c r="E78" s="4"/>
      <c r="F78" s="5"/>
      <c r="G78" s="5"/>
      <c r="H78" s="3"/>
      <c r="I78" s="140">
        <v>0</v>
      </c>
      <c r="J78" s="128"/>
    </row>
    <row r="79" spans="1:10" ht="23.1" customHeight="1">
      <c r="A79" s="1"/>
      <c r="B79" s="23" t="str">
        <f>[1]реквизиты!$A$6</f>
        <v>Гл. судья, судья ВК</v>
      </c>
      <c r="C79" s="6"/>
      <c r="D79" s="6"/>
      <c r="E79" s="26"/>
      <c r="F79" s="23" t="str">
        <f>[1]реквизиты!$G$6</f>
        <v>А.С. Тимошин</v>
      </c>
      <c r="G79" s="23"/>
      <c r="H79" s="6"/>
      <c r="I79" s="132"/>
      <c r="J79" s="127"/>
    </row>
    <row r="80" spans="1:10" ht="23.1" customHeight="1">
      <c r="A80" s="1"/>
      <c r="B80" s="23"/>
      <c r="C80" s="7"/>
      <c r="D80" s="7"/>
      <c r="E80" s="27"/>
      <c r="F80" s="22" t="str">
        <f>[1]реквизиты!$G$7</f>
        <v>/г.Рыбинск/</v>
      </c>
      <c r="G80" s="22"/>
      <c r="H80" s="7"/>
      <c r="I80" s="132"/>
      <c r="J80" s="127"/>
    </row>
    <row r="81" spans="1:19" ht="23.1" customHeight="1">
      <c r="A81" s="1"/>
      <c r="B81" s="23" t="str">
        <f>[1]реквизиты!$A$8</f>
        <v>Гл. секретарь, судья ВК</v>
      </c>
      <c r="C81" s="7"/>
      <c r="D81" s="7"/>
      <c r="E81" s="27"/>
      <c r="F81" s="23" t="str">
        <f>[1]реквизиты!$G$8</f>
        <v>А.Н. Шелепин</v>
      </c>
      <c r="G81" s="23"/>
      <c r="H81" s="6"/>
      <c r="I81" s="132"/>
    </row>
    <row r="82" spans="1:19" ht="23.1" customHeight="1">
      <c r="C82" s="1"/>
      <c r="F82" t="str">
        <f>[1]реквизиты!$G$9</f>
        <v>/г.Рыбинск/</v>
      </c>
      <c r="H82" s="7"/>
      <c r="I82" s="132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J14:J15"/>
    <mergeCell ref="I18:I19"/>
    <mergeCell ref="G6:G7"/>
    <mergeCell ref="H6:H7"/>
    <mergeCell ref="I6:I7"/>
    <mergeCell ref="I8:I9"/>
    <mergeCell ref="J8:J9"/>
    <mergeCell ref="I10:I11"/>
    <mergeCell ref="J10:J11"/>
    <mergeCell ref="I12:I13"/>
    <mergeCell ref="J12:J13"/>
    <mergeCell ref="A8:A11"/>
    <mergeCell ref="A15:A18"/>
    <mergeCell ref="A22:A25"/>
    <mergeCell ref="A29:A32"/>
    <mergeCell ref="A36:A39"/>
    <mergeCell ref="A43:A46"/>
    <mergeCell ref="A50:A53"/>
    <mergeCell ref="A57:A60"/>
    <mergeCell ref="A64:A67"/>
    <mergeCell ref="A71:A74"/>
  </mergeCells>
  <conditionalFormatting sqref="G21 G28 G35 G42 G49 G56 G63 G70">
    <cfRule type="cellIs" dxfId="2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3"/>
  <sheetViews>
    <sheetView topLeftCell="A7" zoomScaleNormal="100" workbookViewId="0">
      <selection activeCell="C43" sqref="C43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8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92" t="s">
        <v>7</v>
      </c>
      <c r="B1" s="192"/>
      <c r="C1" s="192"/>
      <c r="D1" s="192"/>
      <c r="E1" s="192"/>
      <c r="F1" s="192"/>
      <c r="G1" s="192"/>
      <c r="H1" s="192"/>
      <c r="I1" s="192"/>
    </row>
    <row r="2" spans="1:10" ht="29.25" customHeight="1">
      <c r="A2" s="175" t="s">
        <v>8</v>
      </c>
      <c r="B2" s="175"/>
      <c r="C2" s="175"/>
      <c r="D2" s="175"/>
      <c r="E2" s="175"/>
      <c r="F2" s="175"/>
      <c r="G2" s="175"/>
      <c r="H2" s="175"/>
      <c r="I2" s="175"/>
    </row>
    <row r="3" spans="1:10" ht="40.5" customHeight="1">
      <c r="A3" s="193" t="str">
        <f>[1]реквизиты!$A$2</f>
        <v>ЧЕМПИОНАТ УРАЛЬСКОГО ФЕДЕРАЛЬНОГО ОКРУГА ПО БОЕВОМУ САМБО СРЕДИ МУЖЧИН</v>
      </c>
      <c r="B3" s="193"/>
      <c r="C3" s="193"/>
      <c r="D3" s="193"/>
      <c r="E3" s="193"/>
      <c r="F3" s="193"/>
      <c r="G3" s="193"/>
      <c r="H3" s="193"/>
      <c r="I3" s="193"/>
    </row>
    <row r="4" spans="1:10" ht="16.5" customHeight="1" thickBot="1">
      <c r="A4" s="175" t="str">
        <f>[1]реквизиты!$A$3</f>
        <v>12-16  декабря 2019г.                                              г.Екатеринбург</v>
      </c>
      <c r="B4" s="175"/>
      <c r="C4" s="175"/>
      <c r="D4" s="175"/>
      <c r="E4" s="175"/>
      <c r="F4" s="175"/>
      <c r="G4" s="175"/>
      <c r="H4" s="175"/>
      <c r="I4" s="175"/>
    </row>
    <row r="5" spans="1:10" ht="3.75" hidden="1" customHeight="1" thickBot="1">
      <c r="A5" s="175"/>
      <c r="B5" s="175"/>
      <c r="C5" s="175"/>
      <c r="D5" s="175"/>
      <c r="E5" s="175"/>
      <c r="F5" s="175"/>
      <c r="G5" s="175"/>
      <c r="H5" s="175"/>
      <c r="I5" s="175"/>
    </row>
    <row r="6" spans="1:10" ht="11.1" customHeight="1">
      <c r="B6" s="186" t="s">
        <v>0</v>
      </c>
      <c r="C6" s="178" t="s">
        <v>1</v>
      </c>
      <c r="D6" s="178" t="s">
        <v>2</v>
      </c>
      <c r="E6" s="178" t="s">
        <v>16</v>
      </c>
      <c r="F6" s="178" t="s">
        <v>17</v>
      </c>
      <c r="G6" s="176"/>
      <c r="H6" s="194" t="s">
        <v>3</v>
      </c>
      <c r="I6" s="196"/>
    </row>
    <row r="7" spans="1:10" ht="13.5" customHeight="1" thickBot="1">
      <c r="B7" s="187"/>
      <c r="C7" s="179"/>
      <c r="D7" s="179"/>
      <c r="E7" s="179"/>
      <c r="F7" s="179"/>
      <c r="G7" s="177"/>
      <c r="H7" s="195"/>
      <c r="I7" s="196"/>
    </row>
    <row r="8" spans="1:10" ht="23.1" hidden="1" customHeight="1">
      <c r="A8" s="188" t="s">
        <v>9</v>
      </c>
      <c r="B8" s="117" t="s">
        <v>4</v>
      </c>
      <c r="C8" s="77" t="s">
        <v>103</v>
      </c>
      <c r="D8" s="77" t="s">
        <v>104</v>
      </c>
      <c r="E8" s="77" t="s">
        <v>105</v>
      </c>
      <c r="F8" s="77" t="s">
        <v>106</v>
      </c>
      <c r="G8" s="122">
        <v>0</v>
      </c>
      <c r="H8" s="78" t="s">
        <v>107</v>
      </c>
      <c r="I8" s="197"/>
      <c r="J8" s="174"/>
    </row>
    <row r="9" spans="1:10" ht="23.1" hidden="1" customHeight="1">
      <c r="A9" s="189"/>
      <c r="B9" s="118" t="s">
        <v>5</v>
      </c>
      <c r="C9" s="76" t="s">
        <v>108</v>
      </c>
      <c r="D9" s="76" t="s">
        <v>109</v>
      </c>
      <c r="E9" s="76" t="s">
        <v>105</v>
      </c>
      <c r="F9" s="76" t="s">
        <v>110</v>
      </c>
      <c r="G9" s="123">
        <v>0</v>
      </c>
      <c r="H9" s="79" t="s">
        <v>111</v>
      </c>
      <c r="I9" s="197"/>
      <c r="J9" s="174"/>
    </row>
    <row r="10" spans="1:10" ht="23.1" hidden="1" customHeight="1">
      <c r="A10" s="189"/>
      <c r="B10" s="119" t="s">
        <v>6</v>
      </c>
      <c r="C10" s="76" t="s">
        <v>112</v>
      </c>
      <c r="D10" s="76" t="s">
        <v>113</v>
      </c>
      <c r="E10" s="76" t="s">
        <v>105</v>
      </c>
      <c r="F10" s="76" t="s">
        <v>114</v>
      </c>
      <c r="G10" s="123">
        <v>0</v>
      </c>
      <c r="H10" s="79" t="s">
        <v>115</v>
      </c>
      <c r="I10" s="197"/>
      <c r="J10" s="174"/>
    </row>
    <row r="11" spans="1:10" ht="23.1" hidden="1" customHeight="1" thickBot="1">
      <c r="A11" s="190"/>
      <c r="B11" s="121" t="s">
        <v>6</v>
      </c>
      <c r="C11" s="80" t="s">
        <v>116</v>
      </c>
      <c r="D11" s="80" t="s">
        <v>117</v>
      </c>
      <c r="E11" s="80" t="s">
        <v>105</v>
      </c>
      <c r="F11" s="80" t="s">
        <v>118</v>
      </c>
      <c r="G11" s="124">
        <v>0</v>
      </c>
      <c r="H11" s="81" t="s">
        <v>119</v>
      </c>
      <c r="I11" s="197"/>
      <c r="J11" s="174"/>
    </row>
    <row r="12" spans="1:10" ht="23.1" hidden="1" customHeight="1">
      <c r="A12" s="95"/>
      <c r="B12" s="141" t="s">
        <v>12</v>
      </c>
      <c r="C12" s="93" t="s">
        <v>120</v>
      </c>
      <c r="D12" s="93" t="s">
        <v>121</v>
      </c>
      <c r="E12" s="93" t="s">
        <v>105</v>
      </c>
      <c r="F12" s="93" t="s">
        <v>106</v>
      </c>
      <c r="G12" s="142">
        <v>0</v>
      </c>
      <c r="H12" s="94" t="s">
        <v>122</v>
      </c>
      <c r="I12" s="191"/>
      <c r="J12" s="174"/>
    </row>
    <row r="13" spans="1:10" ht="23.1" hidden="1" customHeight="1" thickBot="1">
      <c r="A13" s="96"/>
      <c r="B13" s="121" t="s">
        <v>12</v>
      </c>
      <c r="C13" s="80" t="s">
        <v>123</v>
      </c>
      <c r="D13" s="80" t="s">
        <v>124</v>
      </c>
      <c r="E13" s="80" t="s">
        <v>105</v>
      </c>
      <c r="F13" s="80" t="s">
        <v>125</v>
      </c>
      <c r="G13" s="124">
        <v>0</v>
      </c>
      <c r="H13" s="81" t="s">
        <v>126</v>
      </c>
      <c r="I13" s="191"/>
      <c r="J13" s="174"/>
    </row>
    <row r="14" spans="1:10" ht="23.1" hidden="1" customHeight="1" thickBot="1">
      <c r="B14" s="8"/>
      <c r="C14" s="9"/>
      <c r="D14" s="9"/>
      <c r="E14" s="24"/>
      <c r="F14" s="9"/>
      <c r="G14" s="125"/>
      <c r="H14" s="9"/>
      <c r="I14" s="132"/>
      <c r="J14" s="174"/>
    </row>
    <row r="15" spans="1:10" ht="23.1" hidden="1" customHeight="1">
      <c r="A15" s="188" t="s">
        <v>10</v>
      </c>
      <c r="B15" s="74" t="s">
        <v>4</v>
      </c>
      <c r="C15" s="77" t="s">
        <v>128</v>
      </c>
      <c r="D15" s="77" t="s">
        <v>129</v>
      </c>
      <c r="E15" s="77" t="s">
        <v>130</v>
      </c>
      <c r="F15" s="77" t="s">
        <v>131</v>
      </c>
      <c r="G15" s="122">
        <v>0</v>
      </c>
      <c r="H15" s="78" t="s">
        <v>132</v>
      </c>
      <c r="I15" s="132"/>
      <c r="J15" s="174"/>
    </row>
    <row r="16" spans="1:10" ht="23.1" hidden="1" customHeight="1">
      <c r="A16" s="189"/>
      <c r="B16" s="129" t="s">
        <v>5</v>
      </c>
      <c r="C16" s="76" t="s">
        <v>97</v>
      </c>
      <c r="D16" s="76" t="s">
        <v>97</v>
      </c>
      <c r="E16" s="76" t="s">
        <v>97</v>
      </c>
      <c r="F16" s="76" t="s">
        <v>97</v>
      </c>
      <c r="G16" s="123" t="s">
        <v>97</v>
      </c>
      <c r="H16" s="79" t="s">
        <v>97</v>
      </c>
      <c r="I16" s="132"/>
    </row>
    <row r="17" spans="1:16" ht="23.1" hidden="1" customHeight="1">
      <c r="A17" s="189"/>
      <c r="B17" s="129" t="s">
        <v>6</v>
      </c>
      <c r="C17" s="76" t="s">
        <v>97</v>
      </c>
      <c r="D17" s="76" t="s">
        <v>97</v>
      </c>
      <c r="E17" s="76" t="s">
        <v>97</v>
      </c>
      <c r="F17" s="76" t="s">
        <v>97</v>
      </c>
      <c r="G17" s="123" t="s">
        <v>97</v>
      </c>
      <c r="H17" s="79" t="s">
        <v>97</v>
      </c>
      <c r="I17" s="132"/>
    </row>
    <row r="18" spans="1:16" ht="23.1" hidden="1" customHeight="1" thickBot="1">
      <c r="A18" s="190"/>
      <c r="B18" s="133" t="s">
        <v>6</v>
      </c>
      <c r="C18" s="80" t="s">
        <v>97</v>
      </c>
      <c r="D18" s="80" t="s">
        <v>97</v>
      </c>
      <c r="E18" s="80" t="s">
        <v>97</v>
      </c>
      <c r="F18" s="80" t="s">
        <v>97</v>
      </c>
      <c r="G18" s="124" t="s">
        <v>97</v>
      </c>
      <c r="H18" s="81" t="s">
        <v>97</v>
      </c>
      <c r="I18" s="191"/>
    </row>
    <row r="19" spans="1:16" ht="23.1" hidden="1" customHeight="1">
      <c r="A19" s="95"/>
      <c r="B19" s="131" t="s">
        <v>12</v>
      </c>
      <c r="C19" s="93" t="s">
        <v>97</v>
      </c>
      <c r="D19" s="93" t="s">
        <v>97</v>
      </c>
      <c r="E19" s="93" t="s">
        <v>97</v>
      </c>
      <c r="F19" s="93" t="s">
        <v>97</v>
      </c>
      <c r="G19" s="142" t="s">
        <v>97</v>
      </c>
      <c r="H19" s="94" t="s">
        <v>97</v>
      </c>
      <c r="I19" s="191"/>
    </row>
    <row r="20" spans="1:16" ht="23.1" hidden="1" customHeight="1" thickBot="1">
      <c r="A20" s="96"/>
      <c r="B20" s="133" t="s">
        <v>12</v>
      </c>
      <c r="C20" s="80" t="s">
        <v>97</v>
      </c>
      <c r="D20" s="80" t="s">
        <v>97</v>
      </c>
      <c r="E20" s="80" t="s">
        <v>97</v>
      </c>
      <c r="F20" s="80" t="s">
        <v>97</v>
      </c>
      <c r="G20" s="124" t="s">
        <v>97</v>
      </c>
      <c r="H20" s="81" t="s">
        <v>97</v>
      </c>
      <c r="I20" s="11"/>
    </row>
    <row r="21" spans="1:16" ht="23.1" hidden="1" customHeight="1" thickBot="1">
      <c r="B21" s="13"/>
      <c r="C21" s="9"/>
      <c r="D21" s="9"/>
      <c r="E21" s="24"/>
      <c r="F21" s="9"/>
      <c r="G21" s="9"/>
      <c r="H21" s="9"/>
      <c r="I21" s="132"/>
      <c r="J21" s="127"/>
    </row>
    <row r="22" spans="1:16" ht="23.1" hidden="1" customHeight="1">
      <c r="A22" s="188" t="s">
        <v>18</v>
      </c>
      <c r="B22" s="74" t="s">
        <v>4</v>
      </c>
      <c r="C22" s="77" t="str">
        <f>[3]Ит.пр!C6</f>
        <v>АХМЕДЬЯНОВ Данил Уелович</v>
      </c>
      <c r="D22" s="77" t="str">
        <f>[3]Ит.пр!D6</f>
        <v>22.11.90, МС</v>
      </c>
      <c r="E22" s="77" t="str">
        <f>[3]Ит.пр!E6</f>
        <v>УФО</v>
      </c>
      <c r="F22" s="77" t="str">
        <f>[3]Ит.пр!F6</f>
        <v xml:space="preserve">Челябинская, Аргаяш, </v>
      </c>
      <c r="G22" s="122">
        <f>[3]Ит.пр!G6</f>
        <v>0</v>
      </c>
      <c r="H22" s="78" t="str">
        <f>[3]Ит.пр!H6</f>
        <v>Хафизов Р.А., Сиражетдинов Д.Х.</v>
      </c>
      <c r="I22" s="132"/>
      <c r="J22" s="127"/>
    </row>
    <row r="23" spans="1:16" ht="23.1" hidden="1" customHeight="1">
      <c r="A23" s="189"/>
      <c r="B23" s="129" t="s">
        <v>5</v>
      </c>
      <c r="C23" s="76" t="str">
        <f>[3]Ит.пр!C7</f>
        <v>РАХМАТОВ Ахмат Рустамович</v>
      </c>
      <c r="D23" s="76" t="str">
        <f>[3]Ит.пр!D7</f>
        <v>08.09.94, МС</v>
      </c>
      <c r="E23" s="76" t="str">
        <f>[3]Ит.пр!E7</f>
        <v>УФО</v>
      </c>
      <c r="F23" s="76" t="str">
        <f>[3]Ит.пр!F7</f>
        <v>Свердловская, Качканар ДЮСШ самбо и дзюдо</v>
      </c>
      <c r="G23" s="123">
        <f>[3]Ит.пр!G7</f>
        <v>0</v>
      </c>
      <c r="H23" s="79" t="str">
        <f>[3]Ит.пр!H7</f>
        <v>Сапунов Д.П., Мещерский В.В.</v>
      </c>
      <c r="I23" s="132"/>
      <c r="J23" s="127"/>
    </row>
    <row r="24" spans="1:16" ht="23.1" hidden="1" customHeight="1">
      <c r="A24" s="189"/>
      <c r="B24" s="129" t="s">
        <v>6</v>
      </c>
      <c r="C24" s="76" t="str">
        <f>[3]Ит.пр!C8</f>
        <v/>
      </c>
      <c r="D24" s="76" t="str">
        <f>[3]Ит.пр!D8</f>
        <v/>
      </c>
      <c r="E24" s="76" t="str">
        <f>[3]Ит.пр!E8</f>
        <v/>
      </c>
      <c r="F24" s="76" t="str">
        <f>[3]Ит.пр!F8</f>
        <v/>
      </c>
      <c r="G24" s="123" t="str">
        <f>[3]Ит.пр!G8</f>
        <v/>
      </c>
      <c r="H24" s="79" t="str">
        <f>[3]Ит.пр!H8</f>
        <v/>
      </c>
      <c r="I24" s="132"/>
      <c r="J24" s="127"/>
    </row>
    <row r="25" spans="1:16" ht="23.1" hidden="1" customHeight="1" thickBot="1">
      <c r="A25" s="190"/>
      <c r="B25" s="133" t="s">
        <v>6</v>
      </c>
      <c r="C25" s="80" t="str">
        <f>[3]Ит.пр!C9</f>
        <v/>
      </c>
      <c r="D25" s="80" t="str">
        <f>[3]Ит.пр!D9</f>
        <v/>
      </c>
      <c r="E25" s="80" t="str">
        <f>[3]Ит.пр!E9</f>
        <v/>
      </c>
      <c r="F25" s="80" t="str">
        <f>[3]Ит.пр!F9</f>
        <v/>
      </c>
      <c r="G25" s="124" t="str">
        <f>[3]Ит.пр!G9</f>
        <v/>
      </c>
      <c r="H25" s="81" t="str">
        <f>[3]Ит.пр!H9</f>
        <v/>
      </c>
      <c r="I25" s="132"/>
    </row>
    <row r="26" spans="1:16" ht="23.1" hidden="1" customHeight="1">
      <c r="A26" s="95"/>
      <c r="B26" s="131" t="s">
        <v>12</v>
      </c>
      <c r="C26" s="93" t="str">
        <f>[3]Ит.пр!C10</f>
        <v/>
      </c>
      <c r="D26" s="93" t="str">
        <f>[3]Ит.пр!D10</f>
        <v/>
      </c>
      <c r="E26" s="93" t="str">
        <f>[3]Ит.пр!E10</f>
        <v/>
      </c>
      <c r="F26" s="93" t="str">
        <f>[3]Ит.пр!F10</f>
        <v/>
      </c>
      <c r="G26" s="142" t="str">
        <f>[3]Ит.пр!G10</f>
        <v/>
      </c>
      <c r="H26" s="94" t="str">
        <f>[3]Ит.пр!H10</f>
        <v/>
      </c>
      <c r="I26" s="132"/>
      <c r="L26" s="16"/>
      <c r="M26" s="17"/>
      <c r="N26" s="16"/>
      <c r="O26" s="18"/>
      <c r="P26" s="75"/>
    </row>
    <row r="27" spans="1:16" ht="23.1" hidden="1" customHeight="1" thickBot="1">
      <c r="A27" s="96"/>
      <c r="B27" s="133" t="s">
        <v>12</v>
      </c>
      <c r="C27" s="80" t="str">
        <f>[3]Ит.пр!C11</f>
        <v/>
      </c>
      <c r="D27" s="80" t="str">
        <f>[3]Ит.пр!D11</f>
        <v/>
      </c>
      <c r="E27" s="80" t="str">
        <f>[3]Ит.пр!E11</f>
        <v/>
      </c>
      <c r="F27" s="80" t="str">
        <f>[3]Ит.пр!F11</f>
        <v/>
      </c>
      <c r="G27" s="124" t="str">
        <f>[3]Ит.пр!G11</f>
        <v/>
      </c>
      <c r="H27" s="81" t="str">
        <f>[3]Ит.пр!H11</f>
        <v/>
      </c>
      <c r="I27" s="11"/>
    </row>
    <row r="28" spans="1:16" ht="23.1" hidden="1" customHeight="1" thickBot="1">
      <c r="A28" s="29"/>
      <c r="B28" s="12"/>
      <c r="C28" s="75"/>
      <c r="D28" s="15"/>
      <c r="E28" s="15"/>
      <c r="F28" s="16"/>
      <c r="G28" s="9"/>
      <c r="H28" s="19"/>
      <c r="I28" s="132"/>
      <c r="J28" s="127"/>
    </row>
    <row r="29" spans="1:16" ht="23.1" hidden="1" customHeight="1">
      <c r="A29" s="188" t="s">
        <v>19</v>
      </c>
      <c r="B29" s="74" t="s">
        <v>4</v>
      </c>
      <c r="C29" s="77" t="str">
        <f>[4]Ит.пр!C6</f>
        <v>АГАЕВ Арзу Афсар Оглы</v>
      </c>
      <c r="D29" s="77" t="str">
        <f>[4]Ит.пр!D6</f>
        <v>26.08.97, КМС</v>
      </c>
      <c r="E29" s="77" t="str">
        <f>[4]Ит.пр!E6</f>
        <v>УФО</v>
      </c>
      <c r="F29" s="77" t="str">
        <f>[4]Ит.пр!F6</f>
        <v>Свердловская, Алапаевск, СК БОЕЦ</v>
      </c>
      <c r="G29" s="122">
        <f>[4]Ит.пр!G6</f>
        <v>0</v>
      </c>
      <c r="H29" s="78" t="str">
        <f>[4]Ит.пр!H6</f>
        <v>Далгатов А.М.</v>
      </c>
      <c r="I29" s="132"/>
      <c r="J29" s="127"/>
    </row>
    <row r="30" spans="1:16" ht="23.1" hidden="1" customHeight="1">
      <c r="A30" s="189"/>
      <c r="B30" s="129" t="s">
        <v>5</v>
      </c>
      <c r="C30" s="76" t="str">
        <f>[4]Ит.пр!C7</f>
        <v>КУЛАГИН Алексей Сергеевич</v>
      </c>
      <c r="D30" s="76" t="str">
        <f>[4]Ит.пр!D7</f>
        <v>31.07.00, КМС</v>
      </c>
      <c r="E30" s="76" t="str">
        <f>[4]Ит.пр!E7</f>
        <v>УФО</v>
      </c>
      <c r="F30" s="76" t="str">
        <f>[4]Ит.пр!F7</f>
        <v>Тюменская, Тюмень</v>
      </c>
      <c r="G30" s="123">
        <f>[4]Ит.пр!G7</f>
        <v>0</v>
      </c>
      <c r="H30" s="79" t="str">
        <f>[4]Ит.пр!H7</f>
        <v>Гаранин Е.А.</v>
      </c>
      <c r="I30" s="132"/>
      <c r="J30" s="127"/>
    </row>
    <row r="31" spans="1:16" ht="23.1" hidden="1" customHeight="1">
      <c r="A31" s="189"/>
      <c r="B31" s="129" t="s">
        <v>6</v>
      </c>
      <c r="C31" s="76" t="str">
        <f>[4]Ит.пр!C8</f>
        <v>Ибрагимов Омар Алгасанович</v>
      </c>
      <c r="D31" s="76" t="str">
        <f>[4]Ит.пр!D8</f>
        <v>26.09.1994, КМС</v>
      </c>
      <c r="E31" s="76" t="str">
        <f>[4]Ит.пр!E8</f>
        <v>УФО</v>
      </c>
      <c r="F31" s="76" t="str">
        <f>[4]Ит.пр!F8</f>
        <v>Свердловская, Екатеринбург</v>
      </c>
      <c r="G31" s="123">
        <f>[4]Ит.пр!G8</f>
        <v>0</v>
      </c>
      <c r="H31" s="79" t="str">
        <f>[4]Ит.пр!H8</f>
        <v>Агафонов А.В.</v>
      </c>
      <c r="I31" s="132"/>
      <c r="J31" s="127"/>
    </row>
    <row r="32" spans="1:16" ht="23.1" hidden="1" customHeight="1" thickBot="1">
      <c r="A32" s="190"/>
      <c r="B32" s="133" t="s">
        <v>6</v>
      </c>
      <c r="C32" s="80" t="str">
        <f>[4]Ит.пр!C9</f>
        <v>Палатов Валерий Сергеевич</v>
      </c>
      <c r="D32" s="80" t="str">
        <f>[4]Ит.пр!D9</f>
        <v>11.11.1995, КМС</v>
      </c>
      <c r="E32" s="80" t="str">
        <f>[4]Ит.пр!E9</f>
        <v>УФО</v>
      </c>
      <c r="F32" s="80" t="str">
        <f>[4]Ит.пр!F9</f>
        <v>Свердловская, Н.Тагил, СШ №2</v>
      </c>
      <c r="G32" s="124">
        <f>[4]Ит.пр!G9</f>
        <v>0</v>
      </c>
      <c r="H32" s="81" t="str">
        <f>[4]Ит.пр!H9</f>
        <v>Алдушин А.И., Перминов И.Р.</v>
      </c>
      <c r="I32" s="132"/>
    </row>
    <row r="33" spans="1:10" ht="23.1" hidden="1" customHeight="1">
      <c r="A33" s="145"/>
      <c r="B33" s="131" t="s">
        <v>12</v>
      </c>
      <c r="C33" s="93" t="str">
        <f>[4]Ит.пр!C10</f>
        <v>АНТОНОВ Денис Андреевич</v>
      </c>
      <c r="D33" s="93" t="str">
        <f>[4]Ит.пр!D10</f>
        <v>09.10.95, КМС</v>
      </c>
      <c r="E33" s="93" t="str">
        <f>[4]Ит.пр!E10</f>
        <v>УФО</v>
      </c>
      <c r="F33" s="93" t="str">
        <f>[4]Ит.пр!F10</f>
        <v>ЯНАО, г.Муравленко</v>
      </c>
      <c r="G33" s="142">
        <f>[4]Ит.пр!G10</f>
        <v>0</v>
      </c>
      <c r="H33" s="94" t="str">
        <f>[4]Ит.пр!H10</f>
        <v>Репушко Д.А.</v>
      </c>
      <c r="I33" s="132"/>
    </row>
    <row r="34" spans="1:10" ht="23.1" hidden="1" customHeight="1" thickBot="1">
      <c r="A34" s="144"/>
      <c r="B34" s="133" t="s">
        <v>12</v>
      </c>
      <c r="C34" s="80" t="str">
        <f>[4]Ит.пр!C11</f>
        <v>Марченко Александр Вячеславович</v>
      </c>
      <c r="D34" s="80" t="str">
        <f>[4]Ит.пр!D11</f>
        <v>14.04.1990, КМС</v>
      </c>
      <c r="E34" s="80" t="str">
        <f>[4]Ит.пр!E11</f>
        <v>УФО</v>
      </c>
      <c r="F34" s="80" t="str">
        <f>[4]Ит.пр!F11</f>
        <v>Свердловская, Н.Тагил, СШ Тагилстрой</v>
      </c>
      <c r="G34" s="124">
        <f>[4]Ит.пр!G11</f>
        <v>0</v>
      </c>
      <c r="H34" s="81" t="str">
        <f>[4]Ит.пр!H11</f>
        <v>Матвеев С.В., Гориславский И.А.</v>
      </c>
      <c r="I34" s="132"/>
    </row>
    <row r="35" spans="1:10" ht="23.1" hidden="1" customHeight="1" thickBot="1">
      <c r="A35" s="29"/>
      <c r="B35" s="12"/>
      <c r="C35" s="75"/>
      <c r="D35" s="15"/>
      <c r="E35" s="15"/>
      <c r="F35" s="16"/>
      <c r="G35" s="134"/>
      <c r="H35" s="19"/>
      <c r="I35" s="132"/>
      <c r="J35" s="127"/>
    </row>
    <row r="36" spans="1:10" ht="23.1" hidden="1" customHeight="1">
      <c r="A36" s="188" t="s">
        <v>14</v>
      </c>
      <c r="B36" s="74" t="s">
        <v>4</v>
      </c>
      <c r="C36" s="77" t="str">
        <f>[5]Ит.пр!C6</f>
        <v>Фомин Артем Васильевич</v>
      </c>
      <c r="D36" s="77" t="str">
        <f>[5]Ит.пр!D6</f>
        <v>26.02.1995, КМС</v>
      </c>
      <c r="E36" s="77" t="str">
        <f>[5]Ит.пр!E6</f>
        <v>УФО</v>
      </c>
      <c r="F36" s="77" t="str">
        <f>[5]Ит.пр!F6</f>
        <v>Свердловская, Ирбит, ДЮСШ</v>
      </c>
      <c r="G36" s="122">
        <f>[5]Ит.пр!G6</f>
        <v>0</v>
      </c>
      <c r="H36" s="78" t="str">
        <f>[5]Ит.пр!H6</f>
        <v>Фефелов Ю.А.</v>
      </c>
      <c r="I36" s="132"/>
      <c r="J36" s="127"/>
    </row>
    <row r="37" spans="1:10" ht="23.1" hidden="1" customHeight="1">
      <c r="A37" s="189"/>
      <c r="B37" s="129" t="s">
        <v>5</v>
      </c>
      <c r="C37" s="76" t="str">
        <f>[5]Ит.пр!C7</f>
        <v>МИФТАХУТДИНОВ Константин Саматович</v>
      </c>
      <c r="D37" s="76" t="str">
        <f>[5]Ит.пр!D7</f>
        <v>27.09.95, КМС</v>
      </c>
      <c r="E37" s="76" t="str">
        <f>[5]Ит.пр!E7</f>
        <v>УФО</v>
      </c>
      <c r="F37" s="76" t="str">
        <f>[5]Ит.пр!F7</f>
        <v xml:space="preserve">Челябинская, Челябинск, </v>
      </c>
      <c r="G37" s="123">
        <f>[5]Ит.пр!G7</f>
        <v>0</v>
      </c>
      <c r="H37" s="79" t="str">
        <f>[5]Ит.пр!H7</f>
        <v>Педько М.А.</v>
      </c>
      <c r="I37" s="132"/>
      <c r="J37" s="127"/>
    </row>
    <row r="38" spans="1:10" ht="23.1" hidden="1" customHeight="1">
      <c r="A38" s="189"/>
      <c r="B38" s="129" t="s">
        <v>6</v>
      </c>
      <c r="C38" s="76" t="str">
        <f>[5]Ит.пр!C8</f>
        <v>МУХАМЕДШИН Олег Худчатович</v>
      </c>
      <c r="D38" s="76" t="str">
        <f>[5]Ит.пр!D8</f>
        <v>08.01.75, КМС</v>
      </c>
      <c r="E38" s="76" t="str">
        <f>[5]Ит.пр!E8</f>
        <v>УФО</v>
      </c>
      <c r="F38" s="76" t="str">
        <f>[5]Ит.пр!F8</f>
        <v>Тюменская, Тюмень, Талисман</v>
      </c>
      <c r="G38" s="123">
        <f>[5]Ит.пр!G8</f>
        <v>0</v>
      </c>
      <c r="H38" s="79" t="str">
        <f>[5]Ит.пр!H8</f>
        <v xml:space="preserve">Мухамедшин О.Х. </v>
      </c>
      <c r="I38" s="132"/>
      <c r="J38" s="127"/>
    </row>
    <row r="39" spans="1:10" ht="23.1" hidden="1" customHeight="1" thickBot="1">
      <c r="A39" s="190"/>
      <c r="B39" s="133" t="s">
        <v>6</v>
      </c>
      <c r="C39" s="80" t="str">
        <f>[5]Ит.пр!C9</f>
        <v>АБДУЛЛАЕВ Нурлан Кадир-Оглы</v>
      </c>
      <c r="D39" s="80" t="str">
        <f>[5]Ит.пр!D9</f>
        <v>30.03.96, 1сп</v>
      </c>
      <c r="E39" s="80" t="str">
        <f>[5]Ит.пр!E9</f>
        <v>УФО</v>
      </c>
      <c r="F39" s="80" t="str">
        <f>[5]Ит.пр!F9</f>
        <v xml:space="preserve">Челябинская, Челябинск, </v>
      </c>
      <c r="G39" s="124">
        <f>[5]Ит.пр!G9</f>
        <v>0</v>
      </c>
      <c r="H39" s="81" t="str">
        <f>[5]Ит.пр!H9</f>
        <v>Кулябин Д.А.</v>
      </c>
      <c r="I39" s="126" t="s">
        <v>15</v>
      </c>
    </row>
    <row r="40" spans="1:10" ht="23.1" hidden="1" customHeight="1">
      <c r="A40" s="95"/>
      <c r="B40" s="131" t="s">
        <v>12</v>
      </c>
      <c r="C40" s="93" t="str">
        <f>[5]Ит.пр!C10</f>
        <v/>
      </c>
      <c r="D40" s="93" t="str">
        <f>[5]Ит.пр!D10</f>
        <v/>
      </c>
      <c r="E40" s="93" t="str">
        <f>[5]Ит.пр!E10</f>
        <v/>
      </c>
      <c r="F40" s="93" t="str">
        <f>[5]Ит.пр!F10</f>
        <v/>
      </c>
      <c r="G40" s="142" t="str">
        <f>[5]Ит.пр!G10</f>
        <v/>
      </c>
      <c r="H40" s="94" t="str">
        <f>[5]Ит.пр!H10</f>
        <v/>
      </c>
      <c r="I40" s="132"/>
    </row>
    <row r="41" spans="1:10" ht="23.1" hidden="1" customHeight="1" thickBot="1">
      <c r="A41" s="96"/>
      <c r="B41" s="133" t="s">
        <v>12</v>
      </c>
      <c r="C41" s="80" t="str">
        <f>[5]Ит.пр!C11</f>
        <v/>
      </c>
      <c r="D41" s="80" t="str">
        <f>[5]Ит.пр!D11</f>
        <v/>
      </c>
      <c r="E41" s="80" t="str">
        <f>[5]Ит.пр!E11</f>
        <v/>
      </c>
      <c r="F41" s="80" t="str">
        <f>[5]Ит.пр!F11</f>
        <v/>
      </c>
      <c r="G41" s="124" t="str">
        <f>[5]Ит.пр!G11</f>
        <v/>
      </c>
      <c r="H41" s="81" t="str">
        <f>[5]Ит.пр!H11</f>
        <v/>
      </c>
      <c r="I41" s="132"/>
    </row>
    <row r="42" spans="1:10" ht="23.1" hidden="1" customHeight="1" thickBot="1">
      <c r="B42" s="83"/>
      <c r="C42" s="84"/>
      <c r="D42" s="84"/>
      <c r="E42" s="85"/>
      <c r="F42" s="84"/>
      <c r="G42" s="84"/>
      <c r="H42" s="86"/>
      <c r="I42" s="132"/>
      <c r="J42" s="127"/>
    </row>
    <row r="43" spans="1:10" ht="23.1" customHeight="1">
      <c r="A43" s="188" t="s">
        <v>20</v>
      </c>
      <c r="B43" s="74" t="s">
        <v>4</v>
      </c>
      <c r="C43" s="77" t="str">
        <f>[6]Ит.пр!C6</f>
        <v>Оздурмасов Рашитхан Муратбекович</v>
      </c>
      <c r="D43" s="77" t="str">
        <f>[6]Ит.пр!D6</f>
        <v>27.08.2001, КМС</v>
      </c>
      <c r="E43" s="77" t="str">
        <f>[6]Ит.пр!E6</f>
        <v>УФО</v>
      </c>
      <c r="F43" s="77" t="str">
        <f>[6]Ит.пр!F6</f>
        <v>Свердловская, Екатеринбург</v>
      </c>
      <c r="G43" s="122">
        <f>[6]Ит.пр!G6</f>
        <v>0</v>
      </c>
      <c r="H43" s="78" t="str">
        <f>[6]Ит.пр!H6</f>
        <v>Агафонов А.В.</v>
      </c>
      <c r="I43" s="132"/>
      <c r="J43" s="127"/>
    </row>
    <row r="44" spans="1:10" ht="23.1" customHeight="1">
      <c r="A44" s="189"/>
      <c r="B44" s="129" t="s">
        <v>5</v>
      </c>
      <c r="C44" s="76" t="str">
        <f>[6]Ит.пр!C7</f>
        <v>ДВОРЦОВ Александр Витальевич</v>
      </c>
      <c r="D44" s="76" t="str">
        <f>[6]Ит.пр!D7</f>
        <v>29.03.01, 1сп</v>
      </c>
      <c r="E44" s="76" t="str">
        <f>[6]Ит.пр!E7</f>
        <v>УФО</v>
      </c>
      <c r="F44" s="76" t="str">
        <f>[6]Ит.пр!F7</f>
        <v>Свердловская, Екатеринбург, СК Троицк</v>
      </c>
      <c r="G44" s="123">
        <f>[6]Ит.пр!G7</f>
        <v>0</v>
      </c>
      <c r="H44" s="79" t="str">
        <f>[6]Ит.пр!H7</f>
        <v>Рудяков В.В.</v>
      </c>
      <c r="I44" s="132"/>
      <c r="J44" s="127"/>
    </row>
    <row r="45" spans="1:10" ht="23.1" customHeight="1">
      <c r="A45" s="189"/>
      <c r="B45" s="129" t="s">
        <v>6</v>
      </c>
      <c r="C45" s="76" t="str">
        <f>[6]Ит.пр!C8</f>
        <v>ОЧКИН Иван Николаевич</v>
      </c>
      <c r="D45" s="76" t="str">
        <f>[6]Ит.пр!D8</f>
        <v>01.04.94, МС</v>
      </c>
      <c r="E45" s="76" t="str">
        <f>[6]Ит.пр!E8</f>
        <v>УФО</v>
      </c>
      <c r="F45" s="76" t="str">
        <f>[6]Ит.пр!F8</f>
        <v>Тюменская, Тюмень, ТВВИКУ</v>
      </c>
      <c r="G45" s="123">
        <f>[6]Ит.пр!G8</f>
        <v>0</v>
      </c>
      <c r="H45" s="79" t="str">
        <f>[6]Ит.пр!H8</f>
        <v>Николаев А.А.</v>
      </c>
      <c r="I45" s="132"/>
      <c r="J45" s="127"/>
    </row>
    <row r="46" spans="1:10" ht="23.1" customHeight="1" thickBot="1">
      <c r="A46" s="190"/>
      <c r="B46" s="133" t="s">
        <v>6</v>
      </c>
      <c r="C46" s="80" t="str">
        <f>[6]Ит.пр!C9</f>
        <v>СТЯЖКИН  Владислав Евгеньевич</v>
      </c>
      <c r="D46" s="80" t="str">
        <f>[6]Ит.пр!D9</f>
        <v>22.05.1995, КМС</v>
      </c>
      <c r="E46" s="80" t="str">
        <f>[6]Ит.пр!E9</f>
        <v>УФО</v>
      </c>
      <c r="F46" s="80" t="str">
        <f>[6]Ит.пр!F9</f>
        <v>Свердловская, Качканар ДЮСШ самбо и дзюдо</v>
      </c>
      <c r="G46" s="124">
        <f>[6]Ит.пр!G9</f>
        <v>0</v>
      </c>
      <c r="H46" s="81" t="str">
        <f>[6]Ит.пр!H9</f>
        <v>Сапунов Д.П., Мещерский В.В.</v>
      </c>
      <c r="I46" s="132"/>
    </row>
    <row r="47" spans="1:10" ht="23.1" hidden="1" customHeight="1">
      <c r="A47" s="95"/>
      <c r="B47" s="131" t="s">
        <v>12</v>
      </c>
      <c r="C47" s="93" t="str">
        <f>[6]Ит.пр!C10</f>
        <v>АБДУЛАБЕКОВ Шамиль Абдулабекович</v>
      </c>
      <c r="D47" s="93" t="str">
        <f>[6]Ит.пр!D10</f>
        <v>04.04.94, КМС</v>
      </c>
      <c r="E47" s="93" t="str">
        <f>[6]Ит.пр!E10</f>
        <v>УФО</v>
      </c>
      <c r="F47" s="93" t="str">
        <f>[6]Ит.пр!F10</f>
        <v xml:space="preserve">Челябинская, Миасс </v>
      </c>
      <c r="G47" s="142">
        <f>[6]Ит.пр!G10</f>
        <v>0</v>
      </c>
      <c r="H47" s="94" t="str">
        <f>[6]Ит.пр!H10</f>
        <v>Суслов В.А.</v>
      </c>
      <c r="I47" s="132"/>
    </row>
    <row r="48" spans="1:10" ht="23.1" hidden="1" customHeight="1" thickBot="1">
      <c r="A48" s="96"/>
      <c r="B48" s="133" t="s">
        <v>12</v>
      </c>
      <c r="C48" s="80" t="str">
        <f>[6]Ит.пр!C11</f>
        <v>Комиссаров Иван Александрович</v>
      </c>
      <c r="D48" s="80" t="str">
        <f>[6]Ит.пр!D11</f>
        <v>23.05.1998, КМС</v>
      </c>
      <c r="E48" s="80" t="str">
        <f>[6]Ит.пр!E11</f>
        <v>УФО</v>
      </c>
      <c r="F48" s="80" t="str">
        <f>[6]Ит.пр!F11</f>
        <v>Свердловская, Н.Тагил, СШ Тагилстрой</v>
      </c>
      <c r="G48" s="124">
        <f>[6]Ит.пр!G11</f>
        <v>0</v>
      </c>
      <c r="H48" s="81" t="str">
        <f>[6]Ит.пр!H11</f>
        <v>Матвеев С.В., Гориславский И.А.</v>
      </c>
      <c r="I48" s="11"/>
    </row>
    <row r="49" spans="1:10" ht="23.1" customHeight="1" thickBot="1">
      <c r="B49" s="13"/>
      <c r="C49" s="9"/>
      <c r="D49" s="9"/>
      <c r="E49" s="24"/>
      <c r="F49" s="9"/>
      <c r="G49" s="125"/>
      <c r="H49" s="21"/>
      <c r="I49" s="132"/>
      <c r="J49" s="127"/>
    </row>
    <row r="50" spans="1:10" ht="23.1" customHeight="1">
      <c r="A50" s="188" t="s">
        <v>21</v>
      </c>
      <c r="B50" s="74" t="s">
        <v>4</v>
      </c>
      <c r="C50" s="77" t="str">
        <f>[6]Ит.пр!C6</f>
        <v>Оздурмасов Рашитхан Муратбекович</v>
      </c>
      <c r="D50" s="77" t="str">
        <f>[6]Ит.пр!D6</f>
        <v>27.08.2001, КМС</v>
      </c>
      <c r="E50" s="77" t="str">
        <f>[6]Ит.пр!E6</f>
        <v>УФО</v>
      </c>
      <c r="F50" s="77" t="str">
        <f>[6]Ит.пр!F6</f>
        <v>Свердловская, Екатеринбург</v>
      </c>
      <c r="G50" s="122">
        <f>[6]Ит.пр!G6</f>
        <v>0</v>
      </c>
      <c r="H50" s="78" t="str">
        <f>[6]Ит.пр!H6</f>
        <v>Агафонов А.В.</v>
      </c>
      <c r="I50" s="132"/>
      <c r="J50" s="127"/>
    </row>
    <row r="51" spans="1:10" ht="23.1" customHeight="1">
      <c r="A51" s="189"/>
      <c r="B51" s="129" t="s">
        <v>5</v>
      </c>
      <c r="C51" s="76" t="str">
        <f>[6]Ит.пр!C7</f>
        <v>ДВОРЦОВ Александр Витальевич</v>
      </c>
      <c r="D51" s="76" t="str">
        <f>[6]Ит.пр!D7</f>
        <v>29.03.01, 1сп</v>
      </c>
      <c r="E51" s="76" t="str">
        <f>[6]Ит.пр!E7</f>
        <v>УФО</v>
      </c>
      <c r="F51" s="76" t="str">
        <f>[6]Ит.пр!F7</f>
        <v>Свердловская, Екатеринбург, СК Троицк</v>
      </c>
      <c r="G51" s="123">
        <f>[6]Ит.пр!G7</f>
        <v>0</v>
      </c>
      <c r="H51" s="79" t="str">
        <f>[6]Ит.пр!H7</f>
        <v>Рудяков В.В.</v>
      </c>
      <c r="I51" s="132"/>
      <c r="J51" s="127"/>
    </row>
    <row r="52" spans="1:10" ht="23.1" customHeight="1">
      <c r="A52" s="189"/>
      <c r="B52" s="129" t="s">
        <v>6</v>
      </c>
      <c r="C52" s="76" t="str">
        <f>[6]Ит.пр!C8</f>
        <v>ОЧКИН Иван Николаевич</v>
      </c>
      <c r="D52" s="76" t="str">
        <f>[6]Ит.пр!D8</f>
        <v>01.04.94, МС</v>
      </c>
      <c r="E52" s="76" t="str">
        <f>[6]Ит.пр!E8</f>
        <v>УФО</v>
      </c>
      <c r="F52" s="76" t="str">
        <f>[6]Ит.пр!F8</f>
        <v>Тюменская, Тюмень, ТВВИКУ</v>
      </c>
      <c r="G52" s="123">
        <f>[6]Ит.пр!G8</f>
        <v>0</v>
      </c>
      <c r="H52" s="79" t="str">
        <f>[6]Ит.пр!H8</f>
        <v>Николаев А.А.</v>
      </c>
      <c r="I52" s="132"/>
      <c r="J52" s="127"/>
    </row>
    <row r="53" spans="1:10" ht="23.1" customHeight="1" thickBot="1">
      <c r="A53" s="190"/>
      <c r="B53" s="133" t="s">
        <v>6</v>
      </c>
      <c r="C53" s="80" t="str">
        <f>[6]Ит.пр!C9</f>
        <v>СТЯЖКИН  Владислав Евгеньевич</v>
      </c>
      <c r="D53" s="80" t="str">
        <f>[6]Ит.пр!D9</f>
        <v>22.05.1995, КМС</v>
      </c>
      <c r="E53" s="80" t="str">
        <f>[6]Ит.пр!E9</f>
        <v>УФО</v>
      </c>
      <c r="F53" s="80" t="str">
        <f>[6]Ит.пр!F9</f>
        <v>Свердловская, Качканар ДЮСШ самбо и дзюдо</v>
      </c>
      <c r="G53" s="124">
        <f>[6]Ит.пр!G9</f>
        <v>0</v>
      </c>
      <c r="H53" s="81" t="str">
        <f>[6]Ит.пр!H9</f>
        <v>Сапунов Д.П., Мещерский В.В.</v>
      </c>
      <c r="I53" s="132"/>
    </row>
    <row r="54" spans="1:10" ht="23.1" hidden="1" customHeight="1">
      <c r="A54" s="145"/>
      <c r="B54" s="131" t="s">
        <v>12</v>
      </c>
      <c r="C54" s="93" t="str">
        <f>[6]Ит.пр!C10</f>
        <v>АБДУЛАБЕКОВ Шамиль Абдулабекович</v>
      </c>
      <c r="D54" s="93" t="str">
        <f>[6]Ит.пр!D10</f>
        <v>04.04.94, КМС</v>
      </c>
      <c r="E54" s="93" t="str">
        <f>[6]Ит.пр!E10</f>
        <v>УФО</v>
      </c>
      <c r="F54" s="93" t="str">
        <f>[6]Ит.пр!F10</f>
        <v xml:space="preserve">Челябинская, Миасс </v>
      </c>
      <c r="G54" s="142">
        <f>[6]Ит.пр!G10</f>
        <v>0</v>
      </c>
      <c r="H54" s="94" t="str">
        <f>[6]Ит.пр!H10</f>
        <v>Суслов В.А.</v>
      </c>
      <c r="I54" s="132"/>
    </row>
    <row r="55" spans="1:10" ht="23.1" hidden="1" customHeight="1" thickBot="1">
      <c r="A55" s="144"/>
      <c r="B55" s="133" t="s">
        <v>12</v>
      </c>
      <c r="C55" s="80" t="str">
        <f>[6]Ит.пр!C11</f>
        <v>Комиссаров Иван Александрович</v>
      </c>
      <c r="D55" s="80" t="str">
        <f>[6]Ит.пр!D11</f>
        <v>23.05.1998, КМС</v>
      </c>
      <c r="E55" s="80" t="str">
        <f>[6]Ит.пр!E11</f>
        <v>УФО</v>
      </c>
      <c r="F55" s="80" t="str">
        <f>[6]Ит.пр!F11</f>
        <v>Свердловская, Н.Тагил, СШ Тагилстрой</v>
      </c>
      <c r="G55" s="124">
        <f>[6]Ит.пр!G11</f>
        <v>0</v>
      </c>
      <c r="H55" s="81" t="str">
        <f>[6]Ит.пр!H11</f>
        <v>Матвеев С.В., Гориславский И.А.</v>
      </c>
      <c r="I55" s="11"/>
    </row>
    <row r="56" spans="1:10" ht="23.1" customHeight="1" thickBot="1">
      <c r="B56" s="83"/>
      <c r="C56" s="84"/>
      <c r="D56" s="84"/>
      <c r="E56" s="85"/>
      <c r="F56" s="84"/>
      <c r="G56" s="135"/>
      <c r="H56" s="86"/>
      <c r="I56" s="132"/>
      <c r="J56" s="127"/>
    </row>
    <row r="57" spans="1:10" ht="23.1" customHeight="1">
      <c r="A57" s="188" t="s">
        <v>22</v>
      </c>
      <c r="B57" s="74" t="s">
        <v>4</v>
      </c>
      <c r="C57" s="77" t="str">
        <f>[7]Ит.пр!C6</f>
        <v>АЛЕШИН Виталий Михайлович</v>
      </c>
      <c r="D57" s="77" t="str">
        <f>[7]Ит.пр!D6</f>
        <v>03.03.98, КМС</v>
      </c>
      <c r="E57" s="77" t="str">
        <f>[7]Ит.пр!E6</f>
        <v>УФО</v>
      </c>
      <c r="F57" s="77" t="str">
        <f>[7]Ит.пр!F6</f>
        <v xml:space="preserve">Челябинская, Челябинск, </v>
      </c>
      <c r="G57" s="122">
        <f>[7]Ит.пр!G6</f>
        <v>0</v>
      </c>
      <c r="H57" s="78" t="str">
        <f>[7]Ит.пр!H6</f>
        <v>Якупов Р.Г.</v>
      </c>
      <c r="I57" s="132"/>
      <c r="J57" s="127"/>
    </row>
    <row r="58" spans="1:10" ht="23.1" customHeight="1">
      <c r="A58" s="189"/>
      <c r="B58" s="129" t="s">
        <v>5</v>
      </c>
      <c r="C58" s="76" t="str">
        <f>[7]Ит.пр!C7</f>
        <v>ФЕДОРЕНКО Александр Дмитриевич</v>
      </c>
      <c r="D58" s="76" t="str">
        <f>[7]Ит.пр!D7</f>
        <v>27.01.00, 1сп</v>
      </c>
      <c r="E58" s="76" t="str">
        <f>[7]Ит.пр!E7</f>
        <v>УФО</v>
      </c>
      <c r="F58" s="76" t="str">
        <f>[7]Ит.пр!F7</f>
        <v>Свердловская, Алапаевск, СК БОЕЦ</v>
      </c>
      <c r="G58" s="123">
        <f>[7]Ит.пр!G7</f>
        <v>0</v>
      </c>
      <c r="H58" s="79" t="str">
        <f>[7]Ит.пр!H7</f>
        <v>Далгатов А.М.</v>
      </c>
      <c r="I58" s="132"/>
      <c r="J58" s="127"/>
    </row>
    <row r="59" spans="1:10" ht="23.1" customHeight="1">
      <c r="A59" s="189"/>
      <c r="B59" s="129" t="s">
        <v>6</v>
      </c>
      <c r="C59" s="76" t="str">
        <f>[7]Ит.пр!C8</f>
        <v>САМОЙЛЕНКО Кирилл Сергеевич</v>
      </c>
      <c r="D59" s="76" t="str">
        <f>[7]Ит.пр!D8</f>
        <v>14.05.95, КМС</v>
      </c>
      <c r="E59" s="76" t="str">
        <f>[7]Ит.пр!E8</f>
        <v>УФО</v>
      </c>
      <c r="F59" s="76" t="str">
        <f>[7]Ит.пр!F8</f>
        <v xml:space="preserve">Челябинская, Челябинск, </v>
      </c>
      <c r="G59" s="123">
        <f>[7]Ит.пр!G8</f>
        <v>0</v>
      </c>
      <c r="H59" s="79" t="str">
        <f>[7]Ит.пр!H8</f>
        <v>Педько М.А.</v>
      </c>
      <c r="I59" s="132"/>
      <c r="J59" s="127"/>
    </row>
    <row r="60" spans="1:10" ht="23.1" customHeight="1" thickBot="1">
      <c r="A60" s="190"/>
      <c r="B60" s="133" t="s">
        <v>6</v>
      </c>
      <c r="C60" s="80" t="str">
        <f>[7]Ит.пр!C9</f>
        <v>САМОЙЛЕНКО Кирилл Сергеевич</v>
      </c>
      <c r="D60" s="80" t="str">
        <f>[7]Ит.пр!D9</f>
        <v>14.05.95, КМС</v>
      </c>
      <c r="E60" s="80" t="str">
        <f>[7]Ит.пр!E9</f>
        <v>УФО</v>
      </c>
      <c r="F60" s="80" t="str">
        <f>[7]Ит.пр!F9</f>
        <v xml:space="preserve">Челябинская, Челябинск, </v>
      </c>
      <c r="G60" s="124">
        <f>[7]Ит.пр!G9</f>
        <v>0</v>
      </c>
      <c r="H60" s="81" t="str">
        <f>[7]Ит.пр!H9</f>
        <v>Педько М.А.</v>
      </c>
      <c r="I60" s="132"/>
    </row>
    <row r="61" spans="1:10" ht="23.1" hidden="1" customHeight="1">
      <c r="A61" s="145"/>
      <c r="B61" s="131" t="s">
        <v>12</v>
      </c>
      <c r="C61" s="93" t="str">
        <f>[7]Ит.пр!C10</f>
        <v/>
      </c>
      <c r="D61" s="93" t="str">
        <f>[7]Ит.пр!D10</f>
        <v/>
      </c>
      <c r="E61" s="93" t="str">
        <f>[7]Ит.пр!E10</f>
        <v/>
      </c>
      <c r="F61" s="93" t="str">
        <f>[7]Ит.пр!F10</f>
        <v/>
      </c>
      <c r="G61" s="142" t="str">
        <f>[7]Ит.пр!G10</f>
        <v/>
      </c>
      <c r="H61" s="94" t="str">
        <f>[7]Ит.пр!H10</f>
        <v/>
      </c>
      <c r="I61" s="132"/>
    </row>
    <row r="62" spans="1:10" ht="23.1" hidden="1" customHeight="1" thickBot="1">
      <c r="A62" s="144"/>
      <c r="B62" s="133" t="s">
        <v>12</v>
      </c>
      <c r="C62" s="80" t="str">
        <f>[7]Ит.пр!C11</f>
        <v/>
      </c>
      <c r="D62" s="80" t="str">
        <f>[7]Ит.пр!D11</f>
        <v/>
      </c>
      <c r="E62" s="80" t="str">
        <f>[7]Ит.пр!E11</f>
        <v/>
      </c>
      <c r="F62" s="80" t="str">
        <f>[7]Ит.пр!F11</f>
        <v/>
      </c>
      <c r="G62" s="124" t="str">
        <f>[7]Ит.пр!G11</f>
        <v/>
      </c>
      <c r="H62" s="81" t="str">
        <f>[7]Ит.пр!H11</f>
        <v/>
      </c>
      <c r="I62" s="11"/>
    </row>
    <row r="63" spans="1:10" ht="23.1" customHeight="1" thickBot="1">
      <c r="B63" s="13"/>
      <c r="C63" s="9"/>
      <c r="D63" s="9"/>
      <c r="E63" s="24"/>
      <c r="F63" s="9"/>
      <c r="G63" s="9"/>
      <c r="H63" s="21"/>
      <c r="I63" s="132"/>
      <c r="J63" s="127"/>
    </row>
    <row r="64" spans="1:10" ht="23.1" customHeight="1">
      <c r="A64" s="188" t="s">
        <v>23</v>
      </c>
      <c r="B64" s="74" t="s">
        <v>4</v>
      </c>
      <c r="C64" s="77" t="str">
        <f>[2]Ит.пр!C6</f>
        <v>ДАЛГАТОВ Абдула Магомедович</v>
      </c>
      <c r="D64" s="77" t="str">
        <f>[2]Ит.пр!D6</f>
        <v>27.04.85, КМС</v>
      </c>
      <c r="E64" s="77" t="str">
        <f>[2]Ит.пр!E6</f>
        <v>УФО</v>
      </c>
      <c r="F64" s="77" t="str">
        <f>[2]Ит.пр!F6</f>
        <v>Свердловская, Алапаевск, СК БОЕЦ</v>
      </c>
      <c r="G64" s="122">
        <f>[2]Ит.пр!G6</f>
        <v>0</v>
      </c>
      <c r="H64" s="78" t="str">
        <f>[2]Ит.пр!H6</f>
        <v>Далгатов А.М.</v>
      </c>
      <c r="I64" s="132"/>
      <c r="J64" s="127"/>
    </row>
    <row r="65" spans="1:10" ht="23.1" customHeight="1">
      <c r="A65" s="189"/>
      <c r="B65" s="129" t="s">
        <v>5</v>
      </c>
      <c r="C65" s="76" t="str">
        <f>[2]Ит.пр!C7</f>
        <v>ЕМЕЦ Вячеслав Эдуардович</v>
      </c>
      <c r="D65" s="76" t="str">
        <f>[2]Ит.пр!D7</f>
        <v>03.10.94, КМС</v>
      </c>
      <c r="E65" s="76" t="str">
        <f>[2]Ит.пр!E7</f>
        <v>УФО</v>
      </c>
      <c r="F65" s="76" t="str">
        <f>[2]Ит.пр!F7</f>
        <v xml:space="preserve">Челябинская, Челябинск, </v>
      </c>
      <c r="G65" s="123">
        <f>[2]Ит.пр!G7</f>
        <v>0</v>
      </c>
      <c r="H65" s="79" t="str">
        <f>[2]Ит.пр!H7</f>
        <v>Якупов Р.Г.</v>
      </c>
      <c r="I65" s="132"/>
      <c r="J65" s="127"/>
    </row>
    <row r="66" spans="1:10" ht="23.1" customHeight="1">
      <c r="A66" s="189"/>
      <c r="B66" s="129" t="s">
        <v>6</v>
      </c>
      <c r="C66" s="76" t="str">
        <f>[2]Ит.пр!C8</f>
        <v>СОЛИН Владислав Алексеевич</v>
      </c>
      <c r="D66" s="76" t="str">
        <f>[2]Ит.пр!D8</f>
        <v>01.05.96, кмс</v>
      </c>
      <c r="E66" s="76" t="str">
        <f>[2]Ит.пр!E8</f>
        <v>УФО</v>
      </c>
      <c r="F66" s="76" t="str">
        <f>[2]Ит.пр!F8</f>
        <v xml:space="preserve">Челябинская, Челябинск, </v>
      </c>
      <c r="G66" s="123">
        <f>[2]Ит.пр!G8</f>
        <v>0</v>
      </c>
      <c r="H66" s="79" t="str">
        <f>[2]Ит.пр!H8</f>
        <v>Камалов Р.Г.</v>
      </c>
      <c r="I66" s="132"/>
      <c r="J66" s="127"/>
    </row>
    <row r="67" spans="1:10" ht="23.1" customHeight="1" thickBot="1">
      <c r="A67" s="190"/>
      <c r="B67" s="133" t="s">
        <v>6</v>
      </c>
      <c r="C67" s="80" t="str">
        <f>[2]Ит.пр!C9</f>
        <v>КАЛИНИН Александр Анатольевич</v>
      </c>
      <c r="D67" s="80" t="str">
        <f>[2]Ит.пр!D9</f>
        <v>07.05.75, КМС</v>
      </c>
      <c r="E67" s="80" t="str">
        <f>[2]Ит.пр!E9</f>
        <v>УФО</v>
      </c>
      <c r="F67" s="80" t="str">
        <f>[2]Ит.пр!F9</f>
        <v>Тюменская, Тюмень, Сибирский Медведь</v>
      </c>
      <c r="G67" s="124">
        <f>[2]Ит.пр!G9</f>
        <v>0</v>
      </c>
      <c r="H67" s="81" t="str">
        <f>[2]Ит.пр!H9</f>
        <v>Ахметов Э.А.</v>
      </c>
      <c r="I67" s="132"/>
    </row>
    <row r="68" spans="1:10" ht="23.1" hidden="1" customHeight="1">
      <c r="A68" s="95"/>
      <c r="B68" s="131" t="s">
        <v>12</v>
      </c>
      <c r="C68" s="93" t="str">
        <f>[2]Ит.пр!C10</f>
        <v/>
      </c>
      <c r="D68" s="93" t="str">
        <f>[2]Ит.пр!D10</f>
        <v/>
      </c>
      <c r="E68" s="93" t="str">
        <f>[2]Ит.пр!E10</f>
        <v/>
      </c>
      <c r="F68" s="93" t="str">
        <f>[2]Ит.пр!F10</f>
        <v/>
      </c>
      <c r="G68" s="142" t="str">
        <f>[2]Ит.пр!G10</f>
        <v/>
      </c>
      <c r="H68" s="94" t="str">
        <f>[2]Ит.пр!H10</f>
        <v/>
      </c>
      <c r="I68" s="132"/>
    </row>
    <row r="69" spans="1:10" ht="23.1" hidden="1" customHeight="1" thickBot="1">
      <c r="A69" s="96"/>
      <c r="B69" s="133" t="s">
        <v>13</v>
      </c>
      <c r="C69" s="80" t="str">
        <f>[2]Ит.пр!C11</f>
        <v/>
      </c>
      <c r="D69" s="80" t="str">
        <f>[2]Ит.пр!D11</f>
        <v/>
      </c>
      <c r="E69" s="80" t="str">
        <f>[2]Ит.пр!E11</f>
        <v/>
      </c>
      <c r="F69" s="80" t="str">
        <f>[2]Ит.пр!F11</f>
        <v/>
      </c>
      <c r="G69" s="124" t="str">
        <f>[2]Ит.пр!G11</f>
        <v/>
      </c>
      <c r="H69" s="81" t="str">
        <f>[2]Ит.пр!H11</f>
        <v/>
      </c>
      <c r="I69" s="11"/>
    </row>
    <row r="70" spans="1:10" ht="23.1" customHeight="1" thickBot="1">
      <c r="A70" s="1"/>
      <c r="B70" s="82"/>
      <c r="C70" s="10"/>
      <c r="D70" s="10"/>
      <c r="E70" s="25"/>
      <c r="F70" s="10"/>
      <c r="G70" s="136"/>
      <c r="H70" s="20"/>
      <c r="I70" s="132"/>
      <c r="J70" s="127"/>
    </row>
    <row r="71" spans="1:10" ht="23.1" customHeight="1">
      <c r="A71" s="188" t="s">
        <v>98</v>
      </c>
      <c r="B71" s="74" t="s">
        <v>4</v>
      </c>
      <c r="C71" s="88" t="s">
        <v>172</v>
      </c>
      <c r="D71" s="88" t="s">
        <v>173</v>
      </c>
      <c r="E71" s="88" t="s">
        <v>130</v>
      </c>
      <c r="F71" s="88" t="s">
        <v>174</v>
      </c>
      <c r="G71" s="138">
        <v>0</v>
      </c>
      <c r="H71" s="89" t="s">
        <v>175</v>
      </c>
      <c r="I71" s="132"/>
      <c r="J71" s="127"/>
    </row>
    <row r="72" spans="1:10" ht="23.1" customHeight="1">
      <c r="A72" s="189"/>
      <c r="B72" s="129" t="s">
        <v>5</v>
      </c>
      <c r="C72" s="87" t="s">
        <v>176</v>
      </c>
      <c r="D72" s="87" t="s">
        <v>177</v>
      </c>
      <c r="E72" s="87" t="s">
        <v>130</v>
      </c>
      <c r="F72" s="87" t="s">
        <v>178</v>
      </c>
      <c r="G72" s="137">
        <v>0</v>
      </c>
      <c r="H72" s="90" t="s">
        <v>179</v>
      </c>
      <c r="I72" s="132"/>
      <c r="J72" s="127"/>
    </row>
    <row r="73" spans="1:10" ht="23.1" customHeight="1">
      <c r="A73" s="189"/>
      <c r="B73" s="129" t="s">
        <v>6</v>
      </c>
      <c r="C73" s="87" t="s">
        <v>180</v>
      </c>
      <c r="D73" s="87" t="s">
        <v>181</v>
      </c>
      <c r="E73" s="87" t="s">
        <v>130</v>
      </c>
      <c r="F73" s="87" t="s">
        <v>182</v>
      </c>
      <c r="G73" s="137">
        <v>0</v>
      </c>
      <c r="H73" s="90" t="s">
        <v>183</v>
      </c>
      <c r="I73" s="132"/>
      <c r="J73" s="127"/>
    </row>
    <row r="74" spans="1:10" ht="23.1" customHeight="1" thickBot="1">
      <c r="A74" s="190"/>
      <c r="B74" s="133" t="s">
        <v>6</v>
      </c>
      <c r="C74" s="91" t="s">
        <v>184</v>
      </c>
      <c r="D74" s="91" t="s">
        <v>185</v>
      </c>
      <c r="E74" s="91" t="s">
        <v>130</v>
      </c>
      <c r="F74" s="91" t="s">
        <v>178</v>
      </c>
      <c r="G74" s="139">
        <v>0</v>
      </c>
      <c r="H74" s="92" t="s">
        <v>179</v>
      </c>
      <c r="I74" s="132"/>
    </row>
    <row r="75" spans="1:10" ht="23.1" hidden="1" customHeight="1">
      <c r="A75" s="145"/>
      <c r="B75" s="131" t="s">
        <v>12</v>
      </c>
      <c r="C75" s="146" t="s">
        <v>97</v>
      </c>
      <c r="D75" s="146" t="s">
        <v>97</v>
      </c>
      <c r="E75" s="146" t="s">
        <v>97</v>
      </c>
      <c r="F75" s="146" t="s">
        <v>97</v>
      </c>
      <c r="G75" s="147" t="s">
        <v>97</v>
      </c>
      <c r="H75" s="148" t="s">
        <v>97</v>
      </c>
      <c r="I75" s="132"/>
    </row>
    <row r="76" spans="1:10" ht="23.1" hidden="1" customHeight="1" thickBot="1">
      <c r="A76" s="144"/>
      <c r="B76" s="133" t="s">
        <v>12</v>
      </c>
      <c r="C76" s="91" t="s">
        <v>97</v>
      </c>
      <c r="D76" s="91" t="s">
        <v>97</v>
      </c>
      <c r="E76" s="91" t="s">
        <v>97</v>
      </c>
      <c r="F76" s="91" t="s">
        <v>97</v>
      </c>
      <c r="G76" s="139" t="s">
        <v>97</v>
      </c>
      <c r="H76" s="92" t="s">
        <v>97</v>
      </c>
      <c r="I76" s="11"/>
    </row>
    <row r="77" spans="1:10" ht="23.1" customHeight="1" thickBot="1">
      <c r="B77" s="12"/>
      <c r="C77" s="3"/>
      <c r="D77" s="4"/>
      <c r="E77" s="4"/>
      <c r="F77" s="5"/>
      <c r="G77" s="5"/>
      <c r="H77" s="3"/>
      <c r="I77" s="140">
        <v>0</v>
      </c>
      <c r="J77" s="128"/>
    </row>
    <row r="78" spans="1:10" ht="23.1" customHeight="1">
      <c r="A78" s="1"/>
      <c r="B78" s="2"/>
      <c r="C78" s="3"/>
      <c r="D78" s="4"/>
      <c r="E78" s="4"/>
      <c r="F78" s="5"/>
      <c r="G78" s="5"/>
      <c r="H78" s="3"/>
      <c r="I78" s="140">
        <v>0</v>
      </c>
      <c r="J78" s="128"/>
    </row>
    <row r="79" spans="1:10" ht="23.1" customHeight="1">
      <c r="A79" s="1"/>
      <c r="B79" s="23" t="str">
        <f>[1]реквизиты!$A$6</f>
        <v>Гл. судья, судья ВК</v>
      </c>
      <c r="C79" s="6"/>
      <c r="D79" s="6"/>
      <c r="E79" s="26"/>
      <c r="F79" s="23" t="str">
        <f>[1]реквизиты!$G$6</f>
        <v>А.С. Тимошин</v>
      </c>
      <c r="G79" s="23"/>
      <c r="H79" s="6"/>
      <c r="I79" s="132"/>
      <c r="J79" s="127"/>
    </row>
    <row r="80" spans="1:10" ht="23.1" customHeight="1">
      <c r="A80" s="1"/>
      <c r="B80" s="23"/>
      <c r="C80" s="7"/>
      <c r="D80" s="7"/>
      <c r="E80" s="27"/>
      <c r="F80" s="22" t="str">
        <f>[1]реквизиты!$G$7</f>
        <v>/г.Рыбинск/</v>
      </c>
      <c r="G80" s="22"/>
      <c r="H80" s="7"/>
      <c r="I80" s="132"/>
      <c r="J80" s="127"/>
    </row>
    <row r="81" spans="1:19" ht="23.1" customHeight="1">
      <c r="A81" s="1"/>
      <c r="B81" s="23" t="str">
        <f>[1]реквизиты!$A$8</f>
        <v>Гл. секретарь, судья ВК</v>
      </c>
      <c r="C81" s="7"/>
      <c r="D81" s="7"/>
      <c r="E81" s="27"/>
      <c r="F81" s="23" t="str">
        <f>[1]реквизиты!$G$8</f>
        <v>А.Н. Шелепин</v>
      </c>
      <c r="G81" s="23"/>
      <c r="H81" s="6"/>
      <c r="I81" s="132"/>
    </row>
    <row r="82" spans="1:19" ht="23.1" customHeight="1">
      <c r="C82" s="1"/>
      <c r="F82" t="str">
        <f>[1]реквизиты!$G$9</f>
        <v>/г.Рыбинск/</v>
      </c>
      <c r="H82" s="7"/>
      <c r="I82" s="132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G6:G7"/>
    <mergeCell ref="H6:H7"/>
    <mergeCell ref="I6:I7"/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A8:A11"/>
    <mergeCell ref="I8:I9"/>
    <mergeCell ref="J12:J13"/>
    <mergeCell ref="J14:J15"/>
    <mergeCell ref="A15:A18"/>
    <mergeCell ref="I18:I19"/>
    <mergeCell ref="J8:J9"/>
    <mergeCell ref="I10:I11"/>
    <mergeCell ref="J10:J11"/>
    <mergeCell ref="A22:A25"/>
    <mergeCell ref="I12:I13"/>
    <mergeCell ref="A71:A74"/>
    <mergeCell ref="A29:A32"/>
    <mergeCell ref="A36:A39"/>
    <mergeCell ref="A43:A46"/>
    <mergeCell ref="A50:A53"/>
    <mergeCell ref="A57:A60"/>
    <mergeCell ref="A64:A67"/>
  </mergeCells>
  <conditionalFormatting sqref="G21 G28 G35 G42 G49 G56 G63 G70">
    <cfRule type="cellIs" dxfId="1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S93"/>
  <sheetViews>
    <sheetView tabSelected="1" topLeftCell="A4" zoomScaleNormal="100" workbookViewId="0">
      <selection activeCell="N35" sqref="N35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8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92" t="s">
        <v>7</v>
      </c>
      <c r="B1" s="192"/>
      <c r="C1" s="192"/>
      <c r="D1" s="192"/>
      <c r="E1" s="192"/>
      <c r="F1" s="192"/>
      <c r="G1" s="192"/>
      <c r="H1" s="192"/>
      <c r="I1" s="192"/>
    </row>
    <row r="2" spans="1:10" ht="24" customHeight="1">
      <c r="A2" s="175" t="s">
        <v>65</v>
      </c>
      <c r="B2" s="175"/>
      <c r="C2" s="175"/>
      <c r="D2" s="175"/>
      <c r="E2" s="175"/>
      <c r="F2" s="175"/>
      <c r="G2" s="175"/>
      <c r="H2" s="175"/>
      <c r="I2" s="175"/>
    </row>
    <row r="3" spans="1:10" ht="40.5" customHeight="1">
      <c r="A3" s="193" t="str">
        <f>[1]реквизиты!$A$2</f>
        <v>ЧЕМПИОНАТ УРАЛЬСКОГО ФЕДЕРАЛЬНОГО ОКРУГА ПО БОЕВОМУ САМБО СРЕДИ МУЖЧИН</v>
      </c>
      <c r="B3" s="193"/>
      <c r="C3" s="193"/>
      <c r="D3" s="193"/>
      <c r="E3" s="193"/>
      <c r="F3" s="193"/>
      <c r="G3" s="193"/>
      <c r="H3" s="193"/>
      <c r="I3" s="193"/>
    </row>
    <row r="4" spans="1:10" ht="16.5" customHeight="1" thickBot="1">
      <c r="A4" s="175" t="str">
        <f>[1]реквизиты!$A$3</f>
        <v>12-16  декабря 2019г.                                              г.Екатеринбург</v>
      </c>
      <c r="B4" s="175"/>
      <c r="C4" s="175"/>
      <c r="D4" s="175"/>
      <c r="E4" s="175"/>
      <c r="F4" s="175"/>
      <c r="G4" s="175"/>
      <c r="H4" s="175"/>
      <c r="I4" s="175"/>
    </row>
    <row r="5" spans="1:10" ht="3.75" hidden="1" customHeight="1" thickBot="1">
      <c r="A5" s="175"/>
      <c r="B5" s="175"/>
      <c r="C5" s="175"/>
      <c r="D5" s="175"/>
      <c r="E5" s="175"/>
      <c r="F5" s="175"/>
      <c r="G5" s="175"/>
      <c r="H5" s="175"/>
      <c r="I5" s="175"/>
    </row>
    <row r="6" spans="1:10" ht="11.1" customHeight="1">
      <c r="B6" s="186" t="s">
        <v>0</v>
      </c>
      <c r="C6" s="178" t="s">
        <v>1</v>
      </c>
      <c r="D6" s="178" t="s">
        <v>2</v>
      </c>
      <c r="E6" s="178" t="s">
        <v>16</v>
      </c>
      <c r="F6" s="178" t="s">
        <v>17</v>
      </c>
      <c r="G6" s="176"/>
      <c r="H6" s="194" t="s">
        <v>3</v>
      </c>
      <c r="I6" s="196"/>
    </row>
    <row r="7" spans="1:10" ht="13.5" customHeight="1" thickBot="1">
      <c r="B7" s="187"/>
      <c r="C7" s="179"/>
      <c r="D7" s="179"/>
      <c r="E7" s="179"/>
      <c r="F7" s="179"/>
      <c r="G7" s="177"/>
      <c r="H7" s="195"/>
      <c r="I7" s="196"/>
    </row>
    <row r="8" spans="1:10" ht="23.1" hidden="1" customHeight="1">
      <c r="A8" s="198" t="s">
        <v>9</v>
      </c>
      <c r="B8" s="117" t="s">
        <v>4</v>
      </c>
      <c r="C8" s="77" t="s">
        <v>103</v>
      </c>
      <c r="D8" s="77" t="s">
        <v>104</v>
      </c>
      <c r="E8" s="77" t="s">
        <v>105</v>
      </c>
      <c r="F8" s="77" t="s">
        <v>106</v>
      </c>
      <c r="G8" s="122">
        <v>0</v>
      </c>
      <c r="H8" s="78" t="s">
        <v>107</v>
      </c>
      <c r="I8" s="197"/>
      <c r="J8" s="174"/>
    </row>
    <row r="9" spans="1:10" ht="23.1" hidden="1" customHeight="1" thickBot="1">
      <c r="A9" s="199"/>
      <c r="B9" s="155" t="s">
        <v>5</v>
      </c>
      <c r="C9" s="80" t="s">
        <v>108</v>
      </c>
      <c r="D9" s="80" t="s">
        <v>109</v>
      </c>
      <c r="E9" s="80" t="s">
        <v>105</v>
      </c>
      <c r="F9" s="80" t="s">
        <v>110</v>
      </c>
      <c r="G9" s="124">
        <v>0</v>
      </c>
      <c r="H9" s="81" t="s">
        <v>111</v>
      </c>
      <c r="I9" s="197"/>
      <c r="J9" s="174"/>
    </row>
    <row r="10" spans="1:10" ht="23.1" hidden="1" customHeight="1">
      <c r="A10" s="95"/>
      <c r="B10" s="154" t="s">
        <v>6</v>
      </c>
      <c r="C10" s="93" t="s">
        <v>112</v>
      </c>
      <c r="D10" s="93" t="s">
        <v>113</v>
      </c>
      <c r="E10" s="93" t="s">
        <v>105</v>
      </c>
      <c r="F10" s="93" t="s">
        <v>114</v>
      </c>
      <c r="G10" s="142">
        <v>0</v>
      </c>
      <c r="H10" s="94" t="s">
        <v>115</v>
      </c>
      <c r="I10" s="197"/>
      <c r="J10" s="174"/>
    </row>
    <row r="11" spans="1:10" ht="23.1" hidden="1" customHeight="1">
      <c r="A11" s="95"/>
      <c r="B11" s="120" t="s">
        <v>6</v>
      </c>
      <c r="C11" s="76" t="s">
        <v>116</v>
      </c>
      <c r="D11" s="76" t="s">
        <v>117</v>
      </c>
      <c r="E11" s="76" t="s">
        <v>105</v>
      </c>
      <c r="F11" s="76" t="s">
        <v>118</v>
      </c>
      <c r="G11" s="123">
        <v>0</v>
      </c>
      <c r="H11" s="79" t="s">
        <v>119</v>
      </c>
      <c r="I11" s="197"/>
      <c r="J11" s="174"/>
    </row>
    <row r="12" spans="1:10" ht="23.1" hidden="1" customHeight="1">
      <c r="A12" s="95"/>
      <c r="B12" s="120" t="s">
        <v>12</v>
      </c>
      <c r="C12" s="76" t="s">
        <v>120</v>
      </c>
      <c r="D12" s="76" t="s">
        <v>121</v>
      </c>
      <c r="E12" s="76" t="s">
        <v>105</v>
      </c>
      <c r="F12" s="76" t="s">
        <v>106</v>
      </c>
      <c r="G12" s="123">
        <v>0</v>
      </c>
      <c r="H12" s="79" t="s">
        <v>122</v>
      </c>
      <c r="I12" s="191"/>
      <c r="J12" s="174"/>
    </row>
    <row r="13" spans="1:10" ht="23.1" hidden="1" customHeight="1" thickBot="1">
      <c r="A13" s="96"/>
      <c r="B13" s="121" t="s">
        <v>12</v>
      </c>
      <c r="C13" s="80" t="s">
        <v>123</v>
      </c>
      <c r="D13" s="80" t="s">
        <v>124</v>
      </c>
      <c r="E13" s="80" t="s">
        <v>105</v>
      </c>
      <c r="F13" s="80" t="s">
        <v>125</v>
      </c>
      <c r="G13" s="124">
        <v>0</v>
      </c>
      <c r="H13" s="81" t="s">
        <v>126</v>
      </c>
      <c r="I13" s="191"/>
      <c r="J13" s="174"/>
    </row>
    <row r="14" spans="1:10" ht="20.100000000000001" hidden="1" customHeight="1" thickBot="1">
      <c r="B14" s="8"/>
      <c r="C14" s="9"/>
      <c r="D14" s="9"/>
      <c r="E14" s="24"/>
      <c r="F14" s="9"/>
      <c r="G14" s="125"/>
      <c r="H14" s="9"/>
      <c r="I14" s="132"/>
      <c r="J14" s="174"/>
    </row>
    <row r="15" spans="1:10" ht="23.1" customHeight="1">
      <c r="A15" s="198" t="s">
        <v>10</v>
      </c>
      <c r="B15" s="74" t="s">
        <v>4</v>
      </c>
      <c r="C15" s="77" t="s">
        <v>128</v>
      </c>
      <c r="D15" s="77" t="s">
        <v>129</v>
      </c>
      <c r="E15" s="77" t="s">
        <v>130</v>
      </c>
      <c r="F15" s="77" t="s">
        <v>131</v>
      </c>
      <c r="G15" s="122">
        <v>0</v>
      </c>
      <c r="H15" s="78" t="s">
        <v>132</v>
      </c>
      <c r="I15" s="132"/>
      <c r="J15" s="174"/>
    </row>
    <row r="16" spans="1:10" ht="23.1" customHeight="1" thickBot="1">
      <c r="A16" s="199"/>
      <c r="B16" s="133" t="s">
        <v>5</v>
      </c>
      <c r="C16" s="80" t="s">
        <v>97</v>
      </c>
      <c r="D16" s="80" t="s">
        <v>97</v>
      </c>
      <c r="E16" s="80" t="s">
        <v>97</v>
      </c>
      <c r="F16" s="80" t="s">
        <v>97</v>
      </c>
      <c r="G16" s="124" t="s">
        <v>97</v>
      </c>
      <c r="H16" s="81" t="s">
        <v>97</v>
      </c>
      <c r="I16" s="132"/>
    </row>
    <row r="17" spans="1:16" ht="23.1" hidden="1" customHeight="1">
      <c r="A17" s="95"/>
      <c r="B17" s="131" t="s">
        <v>6</v>
      </c>
      <c r="C17" s="93" t="s">
        <v>97</v>
      </c>
      <c r="D17" s="93" t="s">
        <v>97</v>
      </c>
      <c r="E17" s="93" t="s">
        <v>97</v>
      </c>
      <c r="F17" s="93" t="s">
        <v>97</v>
      </c>
      <c r="G17" s="142" t="s">
        <v>97</v>
      </c>
      <c r="H17" s="94" t="s">
        <v>97</v>
      </c>
      <c r="I17" s="132"/>
    </row>
    <row r="18" spans="1:16" ht="23.1" hidden="1" customHeight="1">
      <c r="A18" s="95"/>
      <c r="B18" s="129" t="s">
        <v>6</v>
      </c>
      <c r="C18" s="76" t="s">
        <v>97</v>
      </c>
      <c r="D18" s="76" t="s">
        <v>97</v>
      </c>
      <c r="E18" s="76" t="s">
        <v>97</v>
      </c>
      <c r="F18" s="76" t="s">
        <v>97</v>
      </c>
      <c r="G18" s="123" t="s">
        <v>97</v>
      </c>
      <c r="H18" s="79" t="s">
        <v>97</v>
      </c>
      <c r="I18" s="191"/>
    </row>
    <row r="19" spans="1:16" ht="23.1" hidden="1" customHeight="1">
      <c r="A19" s="95"/>
      <c r="B19" s="129" t="s">
        <v>12</v>
      </c>
      <c r="C19" s="76" t="s">
        <v>97</v>
      </c>
      <c r="D19" s="76" t="s">
        <v>97</v>
      </c>
      <c r="E19" s="76" t="s">
        <v>97</v>
      </c>
      <c r="F19" s="76" t="s">
        <v>97</v>
      </c>
      <c r="G19" s="123" t="s">
        <v>97</v>
      </c>
      <c r="H19" s="79" t="s">
        <v>97</v>
      </c>
      <c r="I19" s="191"/>
    </row>
    <row r="20" spans="1:16" ht="23.1" hidden="1" customHeight="1" thickBot="1">
      <c r="A20" s="96"/>
      <c r="B20" s="133" t="s">
        <v>12</v>
      </c>
      <c r="C20" s="80" t="s">
        <v>97</v>
      </c>
      <c r="D20" s="80" t="s">
        <v>97</v>
      </c>
      <c r="E20" s="80" t="s">
        <v>97</v>
      </c>
      <c r="F20" s="80" t="s">
        <v>97</v>
      </c>
      <c r="G20" s="124" t="s">
        <v>97</v>
      </c>
      <c r="H20" s="81" t="s">
        <v>97</v>
      </c>
      <c r="I20" s="11"/>
    </row>
    <row r="21" spans="1:16" ht="20.100000000000001" customHeight="1" thickBot="1">
      <c r="B21" s="13"/>
      <c r="C21" s="9"/>
      <c r="D21" s="9"/>
      <c r="E21" s="24"/>
      <c r="F21" s="9"/>
      <c r="G21" s="9"/>
      <c r="H21" s="9"/>
      <c r="I21" s="132"/>
      <c r="J21" s="127"/>
    </row>
    <row r="22" spans="1:16" ht="23.1" customHeight="1">
      <c r="A22" s="198" t="s">
        <v>18</v>
      </c>
      <c r="B22" s="74" t="s">
        <v>4</v>
      </c>
      <c r="C22" s="77" t="s">
        <v>188</v>
      </c>
      <c r="D22" s="77" t="s">
        <v>189</v>
      </c>
      <c r="E22" s="77" t="s">
        <v>130</v>
      </c>
      <c r="F22" s="77" t="s">
        <v>190</v>
      </c>
      <c r="G22" s="122">
        <v>0</v>
      </c>
      <c r="H22" s="78" t="s">
        <v>191</v>
      </c>
      <c r="I22" s="132"/>
      <c r="J22" s="127"/>
    </row>
    <row r="23" spans="1:16" ht="23.1" customHeight="1" thickBot="1">
      <c r="A23" s="199"/>
      <c r="B23" s="133" t="s">
        <v>5</v>
      </c>
      <c r="C23" s="80" t="s">
        <v>192</v>
      </c>
      <c r="D23" s="80" t="s">
        <v>193</v>
      </c>
      <c r="E23" s="80" t="s">
        <v>130</v>
      </c>
      <c r="F23" s="80" t="s">
        <v>131</v>
      </c>
      <c r="G23" s="124">
        <v>0</v>
      </c>
      <c r="H23" s="81" t="s">
        <v>132</v>
      </c>
      <c r="I23" s="132"/>
      <c r="J23" s="127"/>
    </row>
    <row r="24" spans="1:16" ht="23.1" hidden="1" customHeight="1">
      <c r="A24" s="95"/>
      <c r="B24" s="131" t="s">
        <v>6</v>
      </c>
      <c r="C24" s="93" t="s">
        <v>97</v>
      </c>
      <c r="D24" s="93" t="s">
        <v>97</v>
      </c>
      <c r="E24" s="93" t="s">
        <v>97</v>
      </c>
      <c r="F24" s="93" t="s">
        <v>97</v>
      </c>
      <c r="G24" s="142" t="s">
        <v>97</v>
      </c>
      <c r="H24" s="94" t="s">
        <v>97</v>
      </c>
      <c r="I24" s="132"/>
      <c r="J24" s="127"/>
    </row>
    <row r="25" spans="1:16" ht="23.1" hidden="1" customHeight="1">
      <c r="A25" s="95"/>
      <c r="B25" s="129" t="s">
        <v>6</v>
      </c>
      <c r="C25" s="76" t="s">
        <v>97</v>
      </c>
      <c r="D25" s="76" t="s">
        <v>97</v>
      </c>
      <c r="E25" s="76" t="s">
        <v>97</v>
      </c>
      <c r="F25" s="76" t="s">
        <v>97</v>
      </c>
      <c r="G25" s="123" t="s">
        <v>97</v>
      </c>
      <c r="H25" s="79" t="s">
        <v>97</v>
      </c>
      <c r="I25" s="132"/>
    </row>
    <row r="26" spans="1:16" ht="23.1" hidden="1" customHeight="1">
      <c r="A26" s="95"/>
      <c r="B26" s="129" t="s">
        <v>12</v>
      </c>
      <c r="C26" s="76" t="s">
        <v>97</v>
      </c>
      <c r="D26" s="76" t="s">
        <v>97</v>
      </c>
      <c r="E26" s="76" t="s">
        <v>97</v>
      </c>
      <c r="F26" s="76" t="s">
        <v>97</v>
      </c>
      <c r="G26" s="123" t="s">
        <v>97</v>
      </c>
      <c r="H26" s="79" t="s">
        <v>97</v>
      </c>
      <c r="I26" s="132"/>
      <c r="L26" s="16"/>
      <c r="M26" s="17"/>
      <c r="N26" s="16"/>
      <c r="O26" s="18"/>
      <c r="P26" s="75"/>
    </row>
    <row r="27" spans="1:16" ht="23.1" hidden="1" customHeight="1" thickBot="1">
      <c r="A27" s="96"/>
      <c r="B27" s="133" t="s">
        <v>12</v>
      </c>
      <c r="C27" s="80" t="s">
        <v>97</v>
      </c>
      <c r="D27" s="80" t="s">
        <v>97</v>
      </c>
      <c r="E27" s="80" t="s">
        <v>97</v>
      </c>
      <c r="F27" s="80" t="s">
        <v>97</v>
      </c>
      <c r="G27" s="124" t="s">
        <v>97</v>
      </c>
      <c r="H27" s="81" t="s">
        <v>97</v>
      </c>
      <c r="I27" s="11"/>
    </row>
    <row r="28" spans="1:16" ht="20.100000000000001" customHeight="1" thickBot="1">
      <c r="A28" s="29"/>
      <c r="B28" s="12"/>
      <c r="C28" s="75"/>
      <c r="D28" s="15"/>
      <c r="E28" s="15"/>
      <c r="F28" s="16"/>
      <c r="G28" s="9"/>
      <c r="H28" s="19"/>
      <c r="I28" s="132"/>
      <c r="J28" s="127"/>
    </row>
    <row r="29" spans="1:16" ht="23.1" customHeight="1">
      <c r="A29" s="198" t="s">
        <v>19</v>
      </c>
      <c r="B29" s="74" t="s">
        <v>4</v>
      </c>
      <c r="C29" s="77" t="s">
        <v>194</v>
      </c>
      <c r="D29" s="77" t="s">
        <v>195</v>
      </c>
      <c r="E29" s="77" t="s">
        <v>130</v>
      </c>
      <c r="F29" s="77" t="s">
        <v>196</v>
      </c>
      <c r="G29" s="122">
        <v>0</v>
      </c>
      <c r="H29" s="78" t="s">
        <v>197</v>
      </c>
      <c r="I29" s="132"/>
      <c r="J29" s="127"/>
    </row>
    <row r="30" spans="1:16" ht="23.1" customHeight="1" thickBot="1">
      <c r="A30" s="199"/>
      <c r="B30" s="133" t="s">
        <v>5</v>
      </c>
      <c r="C30" s="80" t="s">
        <v>198</v>
      </c>
      <c r="D30" s="80" t="s">
        <v>199</v>
      </c>
      <c r="E30" s="80" t="s">
        <v>130</v>
      </c>
      <c r="F30" s="80" t="s">
        <v>200</v>
      </c>
      <c r="G30" s="124">
        <v>0</v>
      </c>
      <c r="H30" s="81" t="s">
        <v>201</v>
      </c>
      <c r="I30" s="132"/>
      <c r="J30" s="127"/>
    </row>
    <row r="31" spans="1:16" ht="23.1" hidden="1" customHeight="1">
      <c r="A31" s="145"/>
      <c r="B31" s="131" t="s">
        <v>6</v>
      </c>
      <c r="C31" s="93" t="s">
        <v>202</v>
      </c>
      <c r="D31" s="93" t="s">
        <v>203</v>
      </c>
      <c r="E31" s="93" t="s">
        <v>130</v>
      </c>
      <c r="F31" s="93" t="s">
        <v>204</v>
      </c>
      <c r="G31" s="142">
        <v>0</v>
      </c>
      <c r="H31" s="94" t="s">
        <v>205</v>
      </c>
      <c r="I31" s="132"/>
      <c r="J31" s="127"/>
    </row>
    <row r="32" spans="1:16" ht="23.1" hidden="1" customHeight="1">
      <c r="A32" s="143"/>
      <c r="B32" s="129" t="s">
        <v>6</v>
      </c>
      <c r="C32" s="76" t="s">
        <v>206</v>
      </c>
      <c r="D32" s="76" t="s">
        <v>207</v>
      </c>
      <c r="E32" s="76" t="s">
        <v>130</v>
      </c>
      <c r="F32" s="76" t="s">
        <v>208</v>
      </c>
      <c r="G32" s="123">
        <v>0</v>
      </c>
      <c r="H32" s="79" t="s">
        <v>209</v>
      </c>
      <c r="I32" s="132"/>
    </row>
    <row r="33" spans="1:10" ht="23.1" hidden="1" customHeight="1">
      <c r="A33" s="143"/>
      <c r="B33" s="129" t="s">
        <v>12</v>
      </c>
      <c r="C33" s="76" t="s">
        <v>210</v>
      </c>
      <c r="D33" s="76" t="s">
        <v>211</v>
      </c>
      <c r="E33" s="76" t="s">
        <v>130</v>
      </c>
      <c r="F33" s="76" t="s">
        <v>212</v>
      </c>
      <c r="G33" s="123">
        <v>0</v>
      </c>
      <c r="H33" s="79" t="s">
        <v>213</v>
      </c>
      <c r="I33" s="132"/>
    </row>
    <row r="34" spans="1:10" ht="23.1" hidden="1" customHeight="1" thickBot="1">
      <c r="A34" s="144"/>
      <c r="B34" s="133" t="s">
        <v>12</v>
      </c>
      <c r="C34" s="80" t="s">
        <v>214</v>
      </c>
      <c r="D34" s="80" t="s">
        <v>215</v>
      </c>
      <c r="E34" s="80" t="s">
        <v>130</v>
      </c>
      <c r="F34" s="80" t="s">
        <v>216</v>
      </c>
      <c r="G34" s="124">
        <v>0</v>
      </c>
      <c r="H34" s="81" t="s">
        <v>217</v>
      </c>
      <c r="I34" s="132"/>
    </row>
    <row r="35" spans="1:10" ht="20.100000000000001" customHeight="1" thickBot="1">
      <c r="A35" s="29"/>
      <c r="B35" s="12"/>
      <c r="C35" s="75"/>
      <c r="D35" s="15"/>
      <c r="E35" s="15"/>
      <c r="F35" s="16"/>
      <c r="G35" s="134"/>
      <c r="H35" s="19"/>
      <c r="I35" s="132"/>
      <c r="J35" s="127"/>
    </row>
    <row r="36" spans="1:10" ht="23.1" customHeight="1">
      <c r="A36" s="198" t="s">
        <v>14</v>
      </c>
      <c r="B36" s="74" t="s">
        <v>4</v>
      </c>
      <c r="C36" s="77" t="s">
        <v>218</v>
      </c>
      <c r="D36" s="77" t="s">
        <v>219</v>
      </c>
      <c r="E36" s="77" t="s">
        <v>130</v>
      </c>
      <c r="F36" s="77" t="s">
        <v>220</v>
      </c>
      <c r="G36" s="122">
        <v>0</v>
      </c>
      <c r="H36" s="78" t="s">
        <v>221</v>
      </c>
      <c r="I36" s="132"/>
      <c r="J36" s="127"/>
    </row>
    <row r="37" spans="1:10" ht="23.1" customHeight="1" thickBot="1">
      <c r="A37" s="199"/>
      <c r="B37" s="133" t="s">
        <v>5</v>
      </c>
      <c r="C37" s="80" t="s">
        <v>222</v>
      </c>
      <c r="D37" s="80" t="s">
        <v>223</v>
      </c>
      <c r="E37" s="80" t="s">
        <v>130</v>
      </c>
      <c r="F37" s="80" t="s">
        <v>178</v>
      </c>
      <c r="G37" s="124">
        <v>0</v>
      </c>
      <c r="H37" s="81" t="s">
        <v>224</v>
      </c>
      <c r="I37" s="132"/>
      <c r="J37" s="127"/>
    </row>
    <row r="38" spans="1:10" ht="22.5" hidden="1" customHeight="1">
      <c r="A38" s="152"/>
      <c r="B38" s="131" t="s">
        <v>6</v>
      </c>
      <c r="C38" s="93" t="s">
        <v>225</v>
      </c>
      <c r="D38" s="93" t="s">
        <v>226</v>
      </c>
      <c r="E38" s="93" t="s">
        <v>130</v>
      </c>
      <c r="F38" s="93" t="s">
        <v>227</v>
      </c>
      <c r="G38" s="142">
        <v>0</v>
      </c>
      <c r="H38" s="94" t="s">
        <v>183</v>
      </c>
      <c r="I38" s="132"/>
      <c r="J38" s="127"/>
    </row>
    <row r="39" spans="1:10" ht="23.1" hidden="1" customHeight="1">
      <c r="A39" s="152"/>
      <c r="B39" s="129" t="s">
        <v>6</v>
      </c>
      <c r="C39" s="76" t="s">
        <v>228</v>
      </c>
      <c r="D39" s="76" t="s">
        <v>229</v>
      </c>
      <c r="E39" s="76" t="s">
        <v>130</v>
      </c>
      <c r="F39" s="76" t="s">
        <v>178</v>
      </c>
      <c r="G39" s="123">
        <v>0</v>
      </c>
      <c r="H39" s="79" t="s">
        <v>230</v>
      </c>
      <c r="I39" s="126" t="s">
        <v>15</v>
      </c>
    </row>
    <row r="40" spans="1:10" ht="23.1" hidden="1" customHeight="1">
      <c r="A40" s="152"/>
      <c r="B40" s="129" t="s">
        <v>12</v>
      </c>
      <c r="C40" s="76" t="s">
        <v>97</v>
      </c>
      <c r="D40" s="76" t="s">
        <v>97</v>
      </c>
      <c r="E40" s="76" t="s">
        <v>97</v>
      </c>
      <c r="F40" s="76" t="s">
        <v>97</v>
      </c>
      <c r="G40" s="123" t="s">
        <v>97</v>
      </c>
      <c r="H40" s="79" t="s">
        <v>97</v>
      </c>
      <c r="I40" s="132"/>
    </row>
    <row r="41" spans="1:10" ht="23.1" hidden="1" customHeight="1" thickBot="1">
      <c r="A41" s="153"/>
      <c r="B41" s="133" t="s">
        <v>12</v>
      </c>
      <c r="C41" s="80" t="s">
        <v>97</v>
      </c>
      <c r="D41" s="80" t="s">
        <v>97</v>
      </c>
      <c r="E41" s="80" t="s">
        <v>97</v>
      </c>
      <c r="F41" s="80" t="s">
        <v>97</v>
      </c>
      <c r="G41" s="124" t="s">
        <v>97</v>
      </c>
      <c r="H41" s="81" t="s">
        <v>97</v>
      </c>
      <c r="I41" s="132"/>
    </row>
    <row r="42" spans="1:10" ht="20.100000000000001" customHeight="1" thickBot="1">
      <c r="B42" s="83"/>
      <c r="C42" s="84"/>
      <c r="D42" s="84"/>
      <c r="E42" s="85"/>
      <c r="F42" s="84"/>
      <c r="G42" s="84"/>
      <c r="H42" s="86"/>
      <c r="I42" s="132"/>
      <c r="J42" s="127"/>
    </row>
    <row r="43" spans="1:10" ht="23.1" customHeight="1">
      <c r="A43" s="198" t="s">
        <v>20</v>
      </c>
      <c r="B43" s="74" t="s">
        <v>4</v>
      </c>
      <c r="C43" s="77" t="s">
        <v>231</v>
      </c>
      <c r="D43" s="77" t="s">
        <v>232</v>
      </c>
      <c r="E43" s="77" t="s">
        <v>130</v>
      </c>
      <c r="F43" s="77" t="s">
        <v>204</v>
      </c>
      <c r="G43" s="122">
        <v>0</v>
      </c>
      <c r="H43" s="78" t="s">
        <v>205</v>
      </c>
      <c r="I43" s="132"/>
      <c r="J43" s="127"/>
    </row>
    <row r="44" spans="1:10" ht="23.1" customHeight="1" thickBot="1">
      <c r="A44" s="199"/>
      <c r="B44" s="133" t="s">
        <v>5</v>
      </c>
      <c r="C44" s="80" t="s">
        <v>233</v>
      </c>
      <c r="D44" s="80" t="s">
        <v>234</v>
      </c>
      <c r="E44" s="80" t="s">
        <v>130</v>
      </c>
      <c r="F44" s="80" t="s">
        <v>235</v>
      </c>
      <c r="G44" s="124">
        <v>0</v>
      </c>
      <c r="H44" s="81" t="s">
        <v>236</v>
      </c>
      <c r="I44" s="132"/>
      <c r="J44" s="127"/>
    </row>
    <row r="45" spans="1:10" ht="23.1" hidden="1" customHeight="1">
      <c r="A45" s="152"/>
      <c r="B45" s="131" t="s">
        <v>6</v>
      </c>
      <c r="C45" s="93" t="s">
        <v>237</v>
      </c>
      <c r="D45" s="93" t="s">
        <v>238</v>
      </c>
      <c r="E45" s="93" t="s">
        <v>130</v>
      </c>
      <c r="F45" s="93" t="s">
        <v>239</v>
      </c>
      <c r="G45" s="142">
        <v>0</v>
      </c>
      <c r="H45" s="94" t="s">
        <v>240</v>
      </c>
      <c r="I45" s="132"/>
      <c r="J45" s="127"/>
    </row>
    <row r="46" spans="1:10" ht="23.1" hidden="1" customHeight="1">
      <c r="A46" s="152"/>
      <c r="B46" s="129" t="s">
        <v>6</v>
      </c>
      <c r="C46" s="76" t="s">
        <v>241</v>
      </c>
      <c r="D46" s="76" t="s">
        <v>242</v>
      </c>
      <c r="E46" s="76" t="s">
        <v>130</v>
      </c>
      <c r="F46" s="76" t="s">
        <v>131</v>
      </c>
      <c r="G46" s="123">
        <v>0</v>
      </c>
      <c r="H46" s="79" t="s">
        <v>132</v>
      </c>
      <c r="I46" s="132"/>
    </row>
    <row r="47" spans="1:10" ht="23.1" hidden="1" customHeight="1">
      <c r="A47" s="152"/>
      <c r="B47" s="129" t="s">
        <v>12</v>
      </c>
      <c r="C47" s="76" t="s">
        <v>243</v>
      </c>
      <c r="D47" s="76" t="s">
        <v>244</v>
      </c>
      <c r="E47" s="76" t="s">
        <v>130</v>
      </c>
      <c r="F47" s="76" t="s">
        <v>245</v>
      </c>
      <c r="G47" s="123">
        <v>0</v>
      </c>
      <c r="H47" s="79" t="s">
        <v>246</v>
      </c>
      <c r="I47" s="132"/>
    </row>
    <row r="48" spans="1:10" ht="23.1" hidden="1" customHeight="1" thickBot="1">
      <c r="A48" s="153"/>
      <c r="B48" s="133" t="s">
        <v>12</v>
      </c>
      <c r="C48" s="80" t="s">
        <v>247</v>
      </c>
      <c r="D48" s="80" t="s">
        <v>248</v>
      </c>
      <c r="E48" s="80" t="s">
        <v>130</v>
      </c>
      <c r="F48" s="80" t="s">
        <v>216</v>
      </c>
      <c r="G48" s="124">
        <v>0</v>
      </c>
      <c r="H48" s="81" t="s">
        <v>217</v>
      </c>
      <c r="I48" s="11"/>
    </row>
    <row r="49" spans="1:10" ht="20.100000000000001" customHeight="1" thickBot="1">
      <c r="B49" s="13"/>
      <c r="C49" s="9"/>
      <c r="D49" s="9"/>
      <c r="E49" s="24"/>
      <c r="F49" s="9"/>
      <c r="G49" s="125"/>
      <c r="H49" s="21"/>
      <c r="I49" s="132"/>
      <c r="J49" s="127"/>
    </row>
    <row r="50" spans="1:10" ht="23.1" customHeight="1">
      <c r="A50" s="198" t="s">
        <v>21</v>
      </c>
      <c r="B50" s="74" t="s">
        <v>4</v>
      </c>
      <c r="C50" s="77" t="s">
        <v>260</v>
      </c>
      <c r="D50" s="77" t="s">
        <v>261</v>
      </c>
      <c r="E50" s="77" t="s">
        <v>130</v>
      </c>
      <c r="F50" s="77" t="s">
        <v>204</v>
      </c>
      <c r="G50" s="122">
        <v>0</v>
      </c>
      <c r="H50" s="78" t="s">
        <v>205</v>
      </c>
      <c r="I50" s="132"/>
      <c r="J50" s="127"/>
    </row>
    <row r="51" spans="1:10" ht="23.1" customHeight="1" thickBot="1">
      <c r="A51" s="199"/>
      <c r="B51" s="133" t="s">
        <v>5</v>
      </c>
      <c r="C51" s="80" t="s">
        <v>262</v>
      </c>
      <c r="D51" s="80" t="s">
        <v>263</v>
      </c>
      <c r="E51" s="80" t="s">
        <v>130</v>
      </c>
      <c r="F51" s="80" t="s">
        <v>178</v>
      </c>
      <c r="G51" s="124">
        <v>0</v>
      </c>
      <c r="H51" s="81" t="s">
        <v>224</v>
      </c>
      <c r="I51" s="132"/>
      <c r="J51" s="127"/>
    </row>
    <row r="52" spans="1:10" ht="23.1" hidden="1" customHeight="1">
      <c r="A52" s="158"/>
      <c r="B52" s="131" t="s">
        <v>6</v>
      </c>
      <c r="C52" s="93" t="s">
        <v>237</v>
      </c>
      <c r="D52" s="93" t="s">
        <v>238</v>
      </c>
      <c r="E52" s="93" t="s">
        <v>130</v>
      </c>
      <c r="F52" s="93" t="s">
        <v>239</v>
      </c>
      <c r="G52" s="142">
        <v>0</v>
      </c>
      <c r="H52" s="94" t="s">
        <v>240</v>
      </c>
      <c r="I52" s="132"/>
      <c r="J52" s="127"/>
    </row>
    <row r="53" spans="1:10" ht="23.1" hidden="1" customHeight="1">
      <c r="A53" s="156"/>
      <c r="B53" s="129" t="s">
        <v>6</v>
      </c>
      <c r="C53" s="76" t="s">
        <v>241</v>
      </c>
      <c r="D53" s="76" t="s">
        <v>242</v>
      </c>
      <c r="E53" s="76" t="s">
        <v>130</v>
      </c>
      <c r="F53" s="76" t="s">
        <v>131</v>
      </c>
      <c r="G53" s="123">
        <v>0</v>
      </c>
      <c r="H53" s="79" t="s">
        <v>132</v>
      </c>
      <c r="I53" s="132"/>
    </row>
    <row r="54" spans="1:10" ht="23.1" hidden="1" customHeight="1">
      <c r="A54" s="156"/>
      <c r="B54" s="129" t="s">
        <v>12</v>
      </c>
      <c r="C54" s="76" t="s">
        <v>243</v>
      </c>
      <c r="D54" s="76" t="s">
        <v>244</v>
      </c>
      <c r="E54" s="76" t="s">
        <v>130</v>
      </c>
      <c r="F54" s="76" t="s">
        <v>245</v>
      </c>
      <c r="G54" s="123">
        <v>0</v>
      </c>
      <c r="H54" s="79" t="s">
        <v>246</v>
      </c>
      <c r="I54" s="132"/>
    </row>
    <row r="55" spans="1:10" ht="23.1" hidden="1" customHeight="1" thickBot="1">
      <c r="A55" s="157"/>
      <c r="B55" s="133" t="s">
        <v>12</v>
      </c>
      <c r="C55" s="80" t="s">
        <v>247</v>
      </c>
      <c r="D55" s="80" t="s">
        <v>248</v>
      </c>
      <c r="E55" s="80" t="s">
        <v>130</v>
      </c>
      <c r="F55" s="80" t="s">
        <v>216</v>
      </c>
      <c r="G55" s="124">
        <v>0</v>
      </c>
      <c r="H55" s="81" t="s">
        <v>217</v>
      </c>
      <c r="I55" s="11"/>
    </row>
    <row r="56" spans="1:10" ht="20.100000000000001" customHeight="1" thickBot="1">
      <c r="B56" s="83"/>
      <c r="C56" s="84"/>
      <c r="D56" s="84"/>
      <c r="E56" s="85"/>
      <c r="F56" s="84"/>
      <c r="G56" s="135"/>
      <c r="H56" s="86"/>
      <c r="I56" s="132"/>
      <c r="J56" s="127"/>
    </row>
    <row r="57" spans="1:10" ht="23.1" customHeight="1">
      <c r="A57" s="198" t="s">
        <v>22</v>
      </c>
      <c r="B57" s="74" t="s">
        <v>4</v>
      </c>
      <c r="C57" s="77" t="s">
        <v>249</v>
      </c>
      <c r="D57" s="77" t="s">
        <v>250</v>
      </c>
      <c r="E57" s="77" t="s">
        <v>130</v>
      </c>
      <c r="F57" s="77" t="s">
        <v>178</v>
      </c>
      <c r="G57" s="122">
        <v>0</v>
      </c>
      <c r="H57" s="78" t="s">
        <v>179</v>
      </c>
      <c r="I57" s="132"/>
      <c r="J57" s="127"/>
    </row>
    <row r="58" spans="1:10" ht="23.1" customHeight="1" thickBot="1">
      <c r="A58" s="199"/>
      <c r="B58" s="133" t="s">
        <v>5</v>
      </c>
      <c r="C58" s="80" t="s">
        <v>251</v>
      </c>
      <c r="D58" s="80" t="s">
        <v>252</v>
      </c>
      <c r="E58" s="80" t="s">
        <v>130</v>
      </c>
      <c r="F58" s="80" t="s">
        <v>196</v>
      </c>
      <c r="G58" s="124">
        <v>0</v>
      </c>
      <c r="H58" s="81" t="s">
        <v>197</v>
      </c>
      <c r="I58" s="132"/>
      <c r="J58" s="127"/>
    </row>
    <row r="59" spans="1:10" ht="23.1" hidden="1" customHeight="1">
      <c r="A59" s="158"/>
      <c r="B59" s="131" t="s">
        <v>6</v>
      </c>
      <c r="C59" s="93" t="s">
        <v>253</v>
      </c>
      <c r="D59" s="93" t="s">
        <v>254</v>
      </c>
      <c r="E59" s="93" t="s">
        <v>130</v>
      </c>
      <c r="F59" s="93" t="s">
        <v>178</v>
      </c>
      <c r="G59" s="142">
        <v>0</v>
      </c>
      <c r="H59" s="94" t="s">
        <v>224</v>
      </c>
      <c r="I59" s="132"/>
      <c r="J59" s="127"/>
    </row>
    <row r="60" spans="1:10" ht="23.1" hidden="1" customHeight="1">
      <c r="A60" s="156"/>
      <c r="B60" s="129" t="s">
        <v>6</v>
      </c>
      <c r="C60" s="76" t="s">
        <v>253</v>
      </c>
      <c r="D60" s="76" t="s">
        <v>254</v>
      </c>
      <c r="E60" s="76" t="s">
        <v>130</v>
      </c>
      <c r="F60" s="76" t="s">
        <v>178</v>
      </c>
      <c r="G60" s="123">
        <v>0</v>
      </c>
      <c r="H60" s="79" t="s">
        <v>224</v>
      </c>
      <c r="I60" s="132"/>
    </row>
    <row r="61" spans="1:10" ht="23.1" hidden="1" customHeight="1">
      <c r="A61" s="156"/>
      <c r="B61" s="129" t="s">
        <v>12</v>
      </c>
      <c r="C61" s="76" t="s">
        <v>97</v>
      </c>
      <c r="D61" s="76" t="s">
        <v>97</v>
      </c>
      <c r="E61" s="76" t="s">
        <v>97</v>
      </c>
      <c r="F61" s="76" t="s">
        <v>97</v>
      </c>
      <c r="G61" s="123" t="s">
        <v>97</v>
      </c>
      <c r="H61" s="79" t="s">
        <v>97</v>
      </c>
      <c r="I61" s="132"/>
    </row>
    <row r="62" spans="1:10" ht="23.1" hidden="1" customHeight="1" thickBot="1">
      <c r="A62" s="157"/>
      <c r="B62" s="133" t="s">
        <v>12</v>
      </c>
      <c r="C62" s="80" t="s">
        <v>97</v>
      </c>
      <c r="D62" s="80" t="s">
        <v>97</v>
      </c>
      <c r="E62" s="80" t="s">
        <v>97</v>
      </c>
      <c r="F62" s="80" t="s">
        <v>97</v>
      </c>
      <c r="G62" s="124" t="s">
        <v>97</v>
      </c>
      <c r="H62" s="81" t="s">
        <v>97</v>
      </c>
      <c r="I62" s="11"/>
    </row>
    <row r="63" spans="1:10" ht="20.100000000000001" customHeight="1" thickBot="1">
      <c r="B63" s="13"/>
      <c r="C63" s="9"/>
      <c r="D63" s="9"/>
      <c r="E63" s="24"/>
      <c r="F63" s="9"/>
      <c r="G63" s="9"/>
      <c r="H63" s="21"/>
      <c r="I63" s="132"/>
      <c r="J63" s="127"/>
    </row>
    <row r="64" spans="1:10" ht="24" customHeight="1">
      <c r="A64" s="200" t="s">
        <v>96</v>
      </c>
      <c r="B64" s="74" t="s">
        <v>4</v>
      </c>
      <c r="C64" s="77" t="s">
        <v>172</v>
      </c>
      <c r="D64" s="77" t="s">
        <v>173</v>
      </c>
      <c r="E64" s="77" t="s">
        <v>130</v>
      </c>
      <c r="F64" s="77" t="s">
        <v>196</v>
      </c>
      <c r="G64" s="122">
        <v>0</v>
      </c>
      <c r="H64" s="78" t="s">
        <v>197</v>
      </c>
      <c r="I64" s="132"/>
      <c r="J64" s="127"/>
    </row>
    <row r="65" spans="1:14" ht="23.1" customHeight="1" thickBot="1">
      <c r="A65" s="201"/>
      <c r="B65" s="133" t="s">
        <v>5</v>
      </c>
      <c r="C65" s="80" t="s">
        <v>255</v>
      </c>
      <c r="D65" s="80" t="s">
        <v>256</v>
      </c>
      <c r="E65" s="80" t="s">
        <v>130</v>
      </c>
      <c r="F65" s="80" t="s">
        <v>178</v>
      </c>
      <c r="G65" s="124">
        <v>0</v>
      </c>
      <c r="H65" s="81" t="s">
        <v>179</v>
      </c>
      <c r="I65" s="132"/>
      <c r="J65" s="127"/>
    </row>
    <row r="66" spans="1:14" ht="23.1" hidden="1" customHeight="1">
      <c r="A66" s="95"/>
      <c r="B66" s="131" t="s">
        <v>6</v>
      </c>
      <c r="C66" s="93" t="str">
        <f>[2]Ит.пр!C8</f>
        <v>СОЛИН Владислав Алексеевич</v>
      </c>
      <c r="D66" s="93" t="str">
        <f>[2]Ит.пр!D8</f>
        <v>01.05.96, кмс</v>
      </c>
      <c r="E66" s="93" t="str">
        <f>[2]Ит.пр!E8</f>
        <v>УФО</v>
      </c>
      <c r="F66" s="93" t="str">
        <f>[2]Ит.пр!F8</f>
        <v xml:space="preserve">Челябинская, Челябинск, </v>
      </c>
      <c r="G66" s="142">
        <f>[2]Ит.пр!G8</f>
        <v>0</v>
      </c>
      <c r="H66" s="94" t="str">
        <f>[2]Ит.пр!H8</f>
        <v>Камалов Р.Г.</v>
      </c>
      <c r="I66" s="132"/>
      <c r="J66" s="127"/>
    </row>
    <row r="67" spans="1:14" ht="23.1" hidden="1" customHeight="1">
      <c r="A67" s="95"/>
      <c r="B67" s="129" t="s">
        <v>6</v>
      </c>
      <c r="C67" s="76" t="str">
        <f>[2]Ит.пр!C9</f>
        <v>КАЛИНИН Александр Анатольевич</v>
      </c>
      <c r="D67" s="76" t="str">
        <f>[2]Ит.пр!D9</f>
        <v>07.05.75, КМС</v>
      </c>
      <c r="E67" s="76" t="str">
        <f>[2]Ит.пр!E9</f>
        <v>УФО</v>
      </c>
      <c r="F67" s="76" t="str">
        <f>[2]Ит.пр!F9</f>
        <v>Тюменская, Тюмень, Сибирский Медведь</v>
      </c>
      <c r="G67" s="123">
        <f>[2]Ит.пр!G9</f>
        <v>0</v>
      </c>
      <c r="H67" s="79" t="str">
        <f>[2]Ит.пр!H9</f>
        <v>Ахметов Э.А.</v>
      </c>
      <c r="I67" s="132"/>
    </row>
    <row r="68" spans="1:14" ht="23.1" hidden="1" customHeight="1">
      <c r="A68" s="95"/>
      <c r="B68" s="129" t="s">
        <v>12</v>
      </c>
      <c r="C68" s="76" t="str">
        <f>[2]Ит.пр!C10</f>
        <v/>
      </c>
      <c r="D68" s="76" t="str">
        <f>[2]Ит.пр!D10</f>
        <v/>
      </c>
      <c r="E68" s="76" t="str">
        <f>[2]Ит.пр!E10</f>
        <v/>
      </c>
      <c r="F68" s="76" t="str">
        <f>[2]Ит.пр!F10</f>
        <v/>
      </c>
      <c r="G68" s="123" t="str">
        <f>[2]Ит.пр!G10</f>
        <v/>
      </c>
      <c r="H68" s="79" t="str">
        <f>[2]Ит.пр!H10</f>
        <v/>
      </c>
      <c r="I68" s="132"/>
    </row>
    <row r="69" spans="1:14" ht="23.1" hidden="1" customHeight="1" thickBot="1">
      <c r="A69" s="96"/>
      <c r="B69" s="133" t="s">
        <v>13</v>
      </c>
      <c r="C69" s="80" t="str">
        <f>[2]Ит.пр!C11</f>
        <v/>
      </c>
      <c r="D69" s="80" t="str">
        <f>[2]Ит.пр!D11</f>
        <v/>
      </c>
      <c r="E69" s="80" t="str">
        <f>[2]Ит.пр!E11</f>
        <v/>
      </c>
      <c r="F69" s="80" t="str">
        <f>[2]Ит.пр!F11</f>
        <v/>
      </c>
      <c r="G69" s="124" t="str">
        <f>[2]Ит.пр!G11</f>
        <v/>
      </c>
      <c r="H69" s="81" t="str">
        <f>[2]Ит.пр!H11</f>
        <v/>
      </c>
      <c r="I69" s="11"/>
    </row>
    <row r="70" spans="1:14" ht="20.100000000000001" customHeight="1" thickBot="1">
      <c r="A70" s="1"/>
      <c r="B70" s="82"/>
      <c r="C70" s="10"/>
      <c r="D70" s="10"/>
      <c r="E70" s="25"/>
      <c r="F70" s="10"/>
      <c r="G70" s="136"/>
      <c r="H70" s="20"/>
      <c r="I70" s="132"/>
      <c r="J70" s="127"/>
    </row>
    <row r="71" spans="1:14" ht="23.1" hidden="1" customHeight="1">
      <c r="A71" s="202" t="s">
        <v>71</v>
      </c>
      <c r="B71" s="74" t="s">
        <v>4</v>
      </c>
      <c r="C71" s="88" t="s">
        <v>172</v>
      </c>
      <c r="D71" s="88" t="s">
        <v>173</v>
      </c>
      <c r="E71" s="88" t="s">
        <v>130</v>
      </c>
      <c r="F71" s="88" t="s">
        <v>174</v>
      </c>
      <c r="G71" s="138">
        <v>0</v>
      </c>
      <c r="H71" s="89" t="s">
        <v>175</v>
      </c>
      <c r="I71" s="132"/>
      <c r="J71" s="127"/>
      <c r="N71" s="159"/>
    </row>
    <row r="72" spans="1:14" ht="23.1" hidden="1" customHeight="1" thickBot="1">
      <c r="A72" s="203"/>
      <c r="B72" s="133" t="s">
        <v>5</v>
      </c>
      <c r="C72" s="91" t="s">
        <v>176</v>
      </c>
      <c r="D72" s="91" t="s">
        <v>177</v>
      </c>
      <c r="E72" s="91" t="s">
        <v>130</v>
      </c>
      <c r="F72" s="91" t="s">
        <v>178</v>
      </c>
      <c r="G72" s="139">
        <v>0</v>
      </c>
      <c r="H72" s="92" t="s">
        <v>179</v>
      </c>
      <c r="I72" s="132"/>
      <c r="J72" s="127"/>
    </row>
    <row r="73" spans="1:14" ht="23.1" hidden="1" customHeight="1">
      <c r="A73" s="145"/>
      <c r="B73" s="131" t="s">
        <v>6</v>
      </c>
      <c r="C73" s="146" t="s">
        <v>180</v>
      </c>
      <c r="D73" s="146" t="s">
        <v>181</v>
      </c>
      <c r="E73" s="146" t="s">
        <v>130</v>
      </c>
      <c r="F73" s="146" t="s">
        <v>182</v>
      </c>
      <c r="G73" s="147">
        <v>0</v>
      </c>
      <c r="H73" s="148" t="s">
        <v>183</v>
      </c>
      <c r="I73" s="132"/>
      <c r="J73" s="127"/>
    </row>
    <row r="74" spans="1:14" ht="23.1" hidden="1" customHeight="1">
      <c r="A74" s="143"/>
      <c r="B74" s="129" t="s">
        <v>6</v>
      </c>
      <c r="C74" s="87" t="s">
        <v>184</v>
      </c>
      <c r="D74" s="87" t="s">
        <v>185</v>
      </c>
      <c r="E74" s="87" t="s">
        <v>130</v>
      </c>
      <c r="F74" s="87" t="s">
        <v>178</v>
      </c>
      <c r="G74" s="137">
        <v>0</v>
      </c>
      <c r="H74" s="90" t="s">
        <v>179</v>
      </c>
      <c r="I74" s="132"/>
    </row>
    <row r="75" spans="1:14" ht="23.1" hidden="1" customHeight="1">
      <c r="A75" s="143"/>
      <c r="B75" s="129" t="s">
        <v>12</v>
      </c>
      <c r="C75" s="87" t="s">
        <v>97</v>
      </c>
      <c r="D75" s="87" t="s">
        <v>97</v>
      </c>
      <c r="E75" s="87" t="s">
        <v>97</v>
      </c>
      <c r="F75" s="87" t="s">
        <v>97</v>
      </c>
      <c r="G75" s="137" t="s">
        <v>97</v>
      </c>
      <c r="H75" s="90" t="s">
        <v>97</v>
      </c>
      <c r="I75" s="132"/>
    </row>
    <row r="76" spans="1:14" ht="23.1" hidden="1" customHeight="1" thickBot="1">
      <c r="A76" s="144"/>
      <c r="B76" s="133" t="s">
        <v>12</v>
      </c>
      <c r="C76" s="91" t="s">
        <v>97</v>
      </c>
      <c r="D76" s="91" t="s">
        <v>97</v>
      </c>
      <c r="E76" s="91" t="s">
        <v>97</v>
      </c>
      <c r="F76" s="91" t="s">
        <v>97</v>
      </c>
      <c r="G76" s="139" t="s">
        <v>97</v>
      </c>
      <c r="H76" s="92" t="s">
        <v>97</v>
      </c>
      <c r="I76" s="11"/>
    </row>
    <row r="77" spans="1:14" ht="0.6" customHeight="1">
      <c r="B77" s="12"/>
      <c r="C77" s="3"/>
      <c r="D77" s="4"/>
      <c r="E77" s="4"/>
      <c r="F77" s="5"/>
      <c r="G77" s="5"/>
      <c r="H77" s="3"/>
      <c r="I77" s="140">
        <v>0</v>
      </c>
      <c r="J77" s="128"/>
    </row>
    <row r="78" spans="1:14" ht="22.5" hidden="1" customHeight="1">
      <c r="A78" s="1"/>
      <c r="B78" s="2"/>
      <c r="C78" s="3"/>
      <c r="D78" s="4"/>
      <c r="E78" s="4"/>
      <c r="F78" s="5"/>
      <c r="G78" s="5"/>
      <c r="H78" s="3"/>
      <c r="I78" s="140">
        <v>0</v>
      </c>
      <c r="J78" s="128"/>
    </row>
    <row r="79" spans="1:14" ht="23.1" customHeight="1">
      <c r="A79" s="1"/>
      <c r="B79" s="23" t="str">
        <f>[1]реквизиты!$A$6</f>
        <v>Гл. судья, судья ВК</v>
      </c>
      <c r="C79" s="6"/>
      <c r="D79" s="6"/>
      <c r="E79" s="26"/>
      <c r="F79" s="23" t="str">
        <f>[1]реквизиты!$G$6</f>
        <v>А.С. Тимошин</v>
      </c>
      <c r="G79" s="23"/>
      <c r="H79" s="6"/>
      <c r="I79" s="132"/>
      <c r="J79" s="127"/>
    </row>
    <row r="80" spans="1:14" ht="18.75" customHeight="1">
      <c r="A80" s="1"/>
      <c r="B80" s="23"/>
      <c r="C80" s="7"/>
      <c r="D80" s="7"/>
      <c r="E80" s="27"/>
      <c r="F80" s="22" t="str">
        <f>[1]реквизиты!$G$7</f>
        <v>/г.Рыбинск/</v>
      </c>
      <c r="G80" s="22"/>
      <c r="H80" s="7"/>
      <c r="I80" s="132"/>
      <c r="J80" s="127"/>
    </row>
    <row r="81" spans="1:19" ht="23.1" customHeight="1">
      <c r="A81" s="1"/>
      <c r="B81" s="23" t="str">
        <f>[1]реквизиты!$A$8</f>
        <v>Гл. секретарь, судья ВК</v>
      </c>
      <c r="C81" s="7"/>
      <c r="D81" s="7"/>
      <c r="E81" s="27"/>
      <c r="F81" s="23" t="str">
        <f>[1]реквизиты!$G$8</f>
        <v>А.Н. Шелепин</v>
      </c>
      <c r="G81" s="23"/>
      <c r="H81" s="6"/>
      <c r="I81" s="132"/>
    </row>
    <row r="82" spans="1:19" ht="18" customHeight="1">
      <c r="C82" s="1"/>
      <c r="F82" t="str">
        <f>[1]реквизиты!$G$9</f>
        <v>/г.Рыбинск/</v>
      </c>
      <c r="H82" s="7"/>
      <c r="I82" s="132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J14:J15"/>
    <mergeCell ref="I18:I19"/>
    <mergeCell ref="G6:G7"/>
    <mergeCell ref="H6:H7"/>
    <mergeCell ref="I6:I7"/>
    <mergeCell ref="I8:I9"/>
    <mergeCell ref="J8:J9"/>
    <mergeCell ref="I10:I11"/>
    <mergeCell ref="J10:J11"/>
    <mergeCell ref="I12:I13"/>
    <mergeCell ref="J12:J13"/>
    <mergeCell ref="A8:A9"/>
    <mergeCell ref="A15:A16"/>
    <mergeCell ref="A22:A23"/>
    <mergeCell ref="A29:A30"/>
    <mergeCell ref="A36:A37"/>
    <mergeCell ref="A43:A44"/>
    <mergeCell ref="A50:A51"/>
    <mergeCell ref="A57:A58"/>
    <mergeCell ref="A64:A65"/>
    <mergeCell ref="A71:A72"/>
  </mergeCells>
  <conditionalFormatting sqref="G21 G28 G35 G42 G49 G56 G63 G70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5"/>
  <sheetViews>
    <sheetView zoomScale="75" zoomScaleNormal="75" workbookViewId="0">
      <selection activeCell="L15" sqref="L15"/>
    </sheetView>
  </sheetViews>
  <sheetFormatPr defaultRowHeight="13.2"/>
  <cols>
    <col min="1" max="1" width="8.44140625" customWidth="1"/>
    <col min="2" max="2" width="6.44140625" customWidth="1"/>
    <col min="3" max="3" width="25.33203125" customWidth="1"/>
    <col min="4" max="4" width="12.88671875" customWidth="1"/>
    <col min="5" max="5" width="21.44140625" customWidth="1"/>
    <col min="6" max="6" width="11.44140625" customWidth="1"/>
    <col min="7" max="7" width="8" customWidth="1"/>
    <col min="8" max="8" width="40.109375" customWidth="1"/>
  </cols>
  <sheetData>
    <row r="1" spans="1:10" ht="21">
      <c r="A1" s="192" t="s">
        <v>7</v>
      </c>
      <c r="B1" s="192"/>
      <c r="C1" s="192"/>
      <c r="D1" s="192"/>
      <c r="E1" s="192"/>
      <c r="F1" s="192"/>
      <c r="G1" s="192"/>
      <c r="H1" s="192"/>
    </row>
    <row r="2" spans="1:10" ht="15.6">
      <c r="A2" s="175" t="s">
        <v>24</v>
      </c>
      <c r="B2" s="175"/>
      <c r="C2" s="175"/>
      <c r="D2" s="175"/>
      <c r="E2" s="175"/>
      <c r="F2" s="175"/>
      <c r="G2" s="175"/>
      <c r="H2" s="175"/>
    </row>
    <row r="3" spans="1:10" ht="22.8">
      <c r="A3" s="262" t="str">
        <f>призеры!A3</f>
        <v>ЧЕМПИОНАТ УРАЛЬСКОГО ФЕДЕРАЛЬНОГО ОКРУГА ПО БОЕВОМУ САМБО СРЕДИ МУЖЧИН</v>
      </c>
      <c r="B3" s="262"/>
      <c r="C3" s="262"/>
      <c r="D3" s="262"/>
      <c r="E3" s="262"/>
      <c r="F3" s="262"/>
      <c r="G3" s="262"/>
      <c r="H3" s="262"/>
    </row>
    <row r="4" spans="1:10" ht="16.2" thickBot="1">
      <c r="A4" s="175" t="str">
        <f>призеры!A4</f>
        <v>12-16  декабря 2019г.                                              г.Екатеринбург</v>
      </c>
      <c r="B4" s="175"/>
      <c r="C4" s="175"/>
      <c r="D4" s="175"/>
      <c r="E4" s="175"/>
      <c r="F4" s="175"/>
      <c r="G4" s="175"/>
      <c r="H4" s="175"/>
    </row>
    <row r="5" spans="1:10">
      <c r="A5" s="263" t="s">
        <v>25</v>
      </c>
      <c r="B5" s="265" t="s">
        <v>0</v>
      </c>
      <c r="C5" s="178" t="s">
        <v>1</v>
      </c>
      <c r="D5" s="178" t="s">
        <v>2</v>
      </c>
      <c r="E5" s="178" t="s">
        <v>26</v>
      </c>
      <c r="F5" s="265" t="s">
        <v>27</v>
      </c>
      <c r="G5" s="259" t="s">
        <v>28</v>
      </c>
      <c r="H5" s="194" t="s">
        <v>29</v>
      </c>
    </row>
    <row r="6" spans="1:10" ht="13.8" thickBot="1">
      <c r="A6" s="264"/>
      <c r="B6" s="266"/>
      <c r="C6" s="267"/>
      <c r="D6" s="267"/>
      <c r="E6" s="267"/>
      <c r="F6" s="266"/>
      <c r="G6" s="260"/>
      <c r="H6" s="261"/>
    </row>
    <row r="7" spans="1:10" ht="43.5" customHeight="1" thickBot="1">
      <c r="A7" s="205" t="s">
        <v>30</v>
      </c>
      <c r="B7" s="206"/>
      <c r="C7" s="206"/>
      <c r="D7" s="206"/>
      <c r="E7" s="206"/>
      <c r="F7" s="206"/>
      <c r="G7" s="206"/>
      <c r="H7" s="207"/>
    </row>
    <row r="8" spans="1:10" ht="24" customHeight="1">
      <c r="A8" s="98">
        <v>48</v>
      </c>
      <c r="B8" s="99" t="s">
        <v>4</v>
      </c>
      <c r="C8" s="100" t="str">
        <f>призеры!C8</f>
        <v>САДУАКАСОВ Нурсултан Алексеевич</v>
      </c>
      <c r="D8" s="100" t="str">
        <f>призеры!D8</f>
        <v>05.09.00, КМС</v>
      </c>
      <c r="E8" s="100" t="str">
        <f>призеры!F8</f>
        <v>Р.Алтай, Г-Алтайск, Сдюшор</v>
      </c>
      <c r="F8" s="101">
        <v>12</v>
      </c>
      <c r="G8" s="101"/>
      <c r="H8" s="102" t="s">
        <v>127</v>
      </c>
      <c r="J8" s="62"/>
    </row>
    <row r="9" spans="1:10" ht="24" customHeight="1">
      <c r="A9" s="103">
        <v>48</v>
      </c>
      <c r="B9" s="104" t="s">
        <v>5</v>
      </c>
      <c r="C9" s="105" t="str">
        <f>призеры!C9</f>
        <v>ЯГУНОВ Максим Дмитриевич</v>
      </c>
      <c r="D9" s="105" t="str">
        <f>призеры!D9</f>
        <v>17.12.00, КМС</v>
      </c>
      <c r="E9" s="105" t="str">
        <f>призеры!F9</f>
        <v>Кемеровская, Кемерово, МО</v>
      </c>
      <c r="F9" s="108">
        <v>12</v>
      </c>
      <c r="G9" s="108"/>
      <c r="H9" s="107" t="s">
        <v>127</v>
      </c>
      <c r="J9" s="62" t="s">
        <v>99</v>
      </c>
    </row>
    <row r="10" spans="1:10" ht="24" customHeight="1">
      <c r="A10" s="103">
        <v>48</v>
      </c>
      <c r="B10" s="104" t="s">
        <v>6</v>
      </c>
      <c r="C10" s="105" t="str">
        <f>призеры!C10</f>
        <v>ВЕРЕТНОВ Владимир Евгеньевич</v>
      </c>
      <c r="D10" s="105" t="str">
        <f>призеры!D10</f>
        <v>01.11.01, 1р</v>
      </c>
      <c r="E10" s="105" t="str">
        <f>призеры!F10</f>
        <v>Иркутская, Усть-Кут</v>
      </c>
      <c r="F10" s="108">
        <v>12</v>
      </c>
      <c r="G10" s="108"/>
      <c r="H10" s="107" t="s">
        <v>127</v>
      </c>
    </row>
    <row r="11" spans="1:10" ht="24" customHeight="1">
      <c r="A11" s="103">
        <v>48</v>
      </c>
      <c r="B11" s="104" t="s">
        <v>6</v>
      </c>
      <c r="C11" s="105" t="str">
        <f>призеры!C11</f>
        <v>ЦЫДЕМПИЛОВ Владимир Валерьевич</v>
      </c>
      <c r="D11" s="105" t="str">
        <f>призеры!D11</f>
        <v>27.09.01, 1р</v>
      </c>
      <c r="E11" s="105" t="str">
        <f>призеры!F11</f>
        <v>Р.Бурятия, Улан-Удэ</v>
      </c>
      <c r="F11" s="108">
        <v>12</v>
      </c>
      <c r="G11" s="108"/>
      <c r="H11" s="107" t="s">
        <v>127</v>
      </c>
    </row>
    <row r="12" spans="1:10" ht="24" customHeight="1">
      <c r="A12" s="103">
        <v>52</v>
      </c>
      <c r="B12" s="104" t="s">
        <v>4</v>
      </c>
      <c r="C12" s="105" t="str">
        <f>призеры!C15</f>
        <v>ЛАЗАРЕВ  Виталий Дмитриевич</v>
      </c>
      <c r="D12" s="105" t="str">
        <f>призеры!D15</f>
        <v>29.11.1994, МС</v>
      </c>
      <c r="E12" s="105" t="str">
        <f>призеры!F15</f>
        <v>Свердловская, Качканар ДЮСШ самбо и дзюдо</v>
      </c>
      <c r="F12" s="108">
        <v>1</v>
      </c>
      <c r="G12" s="108"/>
      <c r="H12" s="107" t="s">
        <v>133</v>
      </c>
    </row>
    <row r="13" spans="1:10" ht="24" customHeight="1">
      <c r="A13" s="103">
        <v>52</v>
      </c>
      <c r="B13" s="104" t="s">
        <v>5</v>
      </c>
      <c r="C13" s="105" t="str">
        <f>призеры!C16</f>
        <v/>
      </c>
      <c r="D13" s="105" t="str">
        <f>призеры!D16</f>
        <v/>
      </c>
      <c r="E13" s="105" t="str">
        <f>призеры!F16</f>
        <v/>
      </c>
      <c r="F13" s="108">
        <v>1</v>
      </c>
      <c r="G13" s="108"/>
      <c r="H13" s="107" t="s">
        <v>133</v>
      </c>
    </row>
    <row r="14" spans="1:10" ht="24" customHeight="1">
      <c r="A14" s="103">
        <v>52</v>
      </c>
      <c r="B14" s="104" t="s">
        <v>6</v>
      </c>
      <c r="C14" s="105" t="str">
        <f>призеры!C17</f>
        <v/>
      </c>
      <c r="D14" s="105" t="str">
        <f>призеры!D17</f>
        <v/>
      </c>
      <c r="E14" s="105" t="str">
        <f>призеры!F17</f>
        <v/>
      </c>
      <c r="F14" s="108">
        <v>1</v>
      </c>
      <c r="G14" s="106"/>
      <c r="H14" s="107" t="s">
        <v>133</v>
      </c>
    </row>
    <row r="15" spans="1:10" ht="24" customHeight="1">
      <c r="A15" s="103">
        <v>52</v>
      </c>
      <c r="B15" s="104" t="s">
        <v>6</v>
      </c>
      <c r="C15" s="105" t="str">
        <f>призеры!C18</f>
        <v/>
      </c>
      <c r="D15" s="105" t="str">
        <f>призеры!D18</f>
        <v/>
      </c>
      <c r="E15" s="105" t="str">
        <f>призеры!F18</f>
        <v/>
      </c>
      <c r="F15" s="108">
        <v>1</v>
      </c>
      <c r="G15" s="108"/>
      <c r="H15" s="107" t="s">
        <v>133</v>
      </c>
    </row>
    <row r="16" spans="1:10" ht="24" customHeight="1">
      <c r="A16" s="103">
        <v>57</v>
      </c>
      <c r="B16" s="104" t="s">
        <v>4</v>
      </c>
      <c r="C16" s="105" t="str">
        <f>призеры!C22</f>
        <v>АХМЕДЬЯНОВ Данил Уелович</v>
      </c>
      <c r="D16" s="105" t="str">
        <f>призеры!D22</f>
        <v>22.11.90, МС</v>
      </c>
      <c r="E16" s="105" t="str">
        <f>призеры!F22</f>
        <v xml:space="preserve">Челябинская, Аргаяш, </v>
      </c>
      <c r="F16" s="108">
        <f>[3]пр.взв!$AH$7</f>
        <v>2</v>
      </c>
      <c r="G16" s="108"/>
      <c r="H16" s="107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Свердловская, Челябинская, , , , , , , , , </v>
      </c>
    </row>
    <row r="17" spans="1:10" ht="24" customHeight="1">
      <c r="A17" s="103">
        <v>57</v>
      </c>
      <c r="B17" s="104" t="s">
        <v>5</v>
      </c>
      <c r="C17" s="105" t="str">
        <f>призеры!C23</f>
        <v>РАХМАТОВ Ахмат Рустамович</v>
      </c>
      <c r="D17" s="105" t="str">
        <f>призеры!D23</f>
        <v>08.09.94, МС</v>
      </c>
      <c r="E17" s="105" t="str">
        <f>призеры!F23</f>
        <v>Свердловская, Качканар ДЮСШ самбо и дзюдо</v>
      </c>
      <c r="F17" s="108">
        <f>[3]пр.взв!$AH$7</f>
        <v>2</v>
      </c>
      <c r="G17" s="108"/>
      <c r="H17" s="107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Свердловская, Челябинская, , , , , , , , , </v>
      </c>
    </row>
    <row r="18" spans="1:10" ht="24" customHeight="1">
      <c r="A18" s="103">
        <v>57</v>
      </c>
      <c r="B18" s="104" t="s">
        <v>6</v>
      </c>
      <c r="C18" s="105" t="str">
        <f>призеры!C24</f>
        <v/>
      </c>
      <c r="D18" s="105" t="str">
        <f>призеры!D24</f>
        <v/>
      </c>
      <c r="E18" s="105" t="str">
        <f>призеры!F24</f>
        <v/>
      </c>
      <c r="F18" s="108">
        <f>[3]пр.взв!$AH$7</f>
        <v>2</v>
      </c>
      <c r="G18" s="108"/>
      <c r="H18" s="107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Свердловская, Челябинская, , , , , , , , , </v>
      </c>
    </row>
    <row r="19" spans="1:10" ht="24" customHeight="1">
      <c r="A19" s="103">
        <v>57</v>
      </c>
      <c r="B19" s="104" t="s">
        <v>6</v>
      </c>
      <c r="C19" s="105" t="str">
        <f>призеры!C25</f>
        <v/>
      </c>
      <c r="D19" s="105" t="str">
        <f>призеры!D25</f>
        <v/>
      </c>
      <c r="E19" s="105" t="str">
        <f>призеры!F25</f>
        <v/>
      </c>
      <c r="F19" s="108">
        <f>[3]пр.взв!$AH$7</f>
        <v>2</v>
      </c>
      <c r="G19" s="108"/>
      <c r="H19" s="107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Свердловская, Челябинская, , , , , , , , , </v>
      </c>
    </row>
    <row r="20" spans="1:10" ht="24" customHeight="1">
      <c r="A20" s="103">
        <v>62</v>
      </c>
      <c r="B20" s="104" t="s">
        <v>4</v>
      </c>
      <c r="C20" s="105" t="str">
        <f>призеры!C29</f>
        <v>АГАЕВ Арзу Афсар Оглы</v>
      </c>
      <c r="D20" s="105" t="str">
        <f>призеры!D29</f>
        <v>26.08.97, КМС</v>
      </c>
      <c r="E20" s="105" t="str">
        <f>призеры!F29</f>
        <v>Свердловская, Алапаевск, СК БОЕЦ</v>
      </c>
      <c r="F20" s="108">
        <f>[4]пр.взв!$AH$7</f>
        <v>10</v>
      </c>
      <c r="G20" s="97"/>
      <c r="H20" s="107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Свердловская, Тюменская, Челябинская, ЯНАО, , , , , , , </v>
      </c>
    </row>
    <row r="21" spans="1:10" ht="24" customHeight="1">
      <c r="A21" s="103">
        <v>62</v>
      </c>
      <c r="B21" s="104" t="s">
        <v>5</v>
      </c>
      <c r="C21" s="105" t="str">
        <f>призеры!C30</f>
        <v>КУЛАГИН Алексей Сергеевич</v>
      </c>
      <c r="D21" s="105" t="str">
        <f>призеры!D30</f>
        <v>31.07.00, КМС</v>
      </c>
      <c r="E21" s="105" t="str">
        <f>призеры!F30</f>
        <v>Тюменская, Тюмень</v>
      </c>
      <c r="F21" s="108">
        <f>[4]пр.взв!$AH$7</f>
        <v>10</v>
      </c>
      <c r="G21" s="97"/>
      <c r="H21" s="107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Свердловская, Тюменская, Челябинская, ЯНАО, , , , , , , </v>
      </c>
    </row>
    <row r="22" spans="1:10" ht="24" customHeight="1">
      <c r="A22" s="103">
        <v>62</v>
      </c>
      <c r="B22" s="104" t="s">
        <v>6</v>
      </c>
      <c r="C22" s="105" t="str">
        <f>призеры!C31</f>
        <v>Ибрагимов Омар Алгасанович</v>
      </c>
      <c r="D22" s="105" t="str">
        <f>призеры!D31</f>
        <v>26.09.1994, КМС</v>
      </c>
      <c r="E22" s="105" t="str">
        <f>призеры!F31</f>
        <v>Свердловская, Екатеринбург</v>
      </c>
      <c r="F22" s="108">
        <f>[4]пр.взв!$AH$7</f>
        <v>10</v>
      </c>
      <c r="G22" s="97"/>
      <c r="H22" s="107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Свердловская, Тюменская, Челябинская, ЯНАО, , , , , , , </v>
      </c>
    </row>
    <row r="23" spans="1:10" ht="24" customHeight="1">
      <c r="A23" s="103">
        <v>62</v>
      </c>
      <c r="B23" s="104" t="s">
        <v>6</v>
      </c>
      <c r="C23" s="105" t="str">
        <f>призеры!C32</f>
        <v>Палатов Валерий Сергеевич</v>
      </c>
      <c r="D23" s="105" t="str">
        <f>призеры!D32</f>
        <v>11.11.1995, КМС</v>
      </c>
      <c r="E23" s="105" t="str">
        <f>призеры!F32</f>
        <v>Свердловская, Н.Тагил, СШ №2</v>
      </c>
      <c r="F23" s="108">
        <f>[4]пр.взв!$AH$7</f>
        <v>10</v>
      </c>
      <c r="G23" s="97"/>
      <c r="H23" s="107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Свердловская, Тюменская, Челябинская, ЯНАО, , , , , , , </v>
      </c>
    </row>
    <row r="24" spans="1:10" ht="24" customHeight="1">
      <c r="A24" s="103">
        <v>68</v>
      </c>
      <c r="B24" s="104" t="s">
        <v>4</v>
      </c>
      <c r="C24" s="105" t="str">
        <f>призеры!C36</f>
        <v>Фомин Артем Васильевич</v>
      </c>
      <c r="D24" s="105" t="str">
        <f>призеры!D36</f>
        <v>26.02.1995, КМС</v>
      </c>
      <c r="E24" s="105" t="str">
        <f>призеры!F36</f>
        <v>Свердловская, Ирбит, ДЮСШ</v>
      </c>
      <c r="F24" s="108">
        <f>[5]пр.взв!$AH$7</f>
        <v>4</v>
      </c>
      <c r="G24" s="108"/>
      <c r="H24" s="107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Свердловская, Тюменская, Челябинская, , , , , , , , </v>
      </c>
    </row>
    <row r="25" spans="1:10" ht="24" customHeight="1">
      <c r="A25" s="103">
        <v>68</v>
      </c>
      <c r="B25" s="104" t="s">
        <v>5</v>
      </c>
      <c r="C25" s="105" t="str">
        <f>призеры!C37</f>
        <v>МИФТАХУТДИНОВ Константин Саматович</v>
      </c>
      <c r="D25" s="105" t="str">
        <f>призеры!D37</f>
        <v>27.09.95, КМС</v>
      </c>
      <c r="E25" s="105" t="str">
        <f>призеры!F37</f>
        <v xml:space="preserve">Челябинская, Челябинск, </v>
      </c>
      <c r="F25" s="108">
        <f>[5]пр.взв!$AH$7</f>
        <v>4</v>
      </c>
      <c r="G25" s="108"/>
      <c r="H25" s="107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Свердловская, Тюменская, Челябинская, , , , , , , , </v>
      </c>
    </row>
    <row r="26" spans="1:10" ht="24" customHeight="1">
      <c r="A26" s="103">
        <v>68</v>
      </c>
      <c r="B26" s="104" t="s">
        <v>6</v>
      </c>
      <c r="C26" s="105" t="str">
        <f>призеры!C38</f>
        <v>МУХАМЕДШИН Олег Худчатович</v>
      </c>
      <c r="D26" s="105" t="str">
        <f>призеры!D38</f>
        <v>08.01.75, КМС</v>
      </c>
      <c r="E26" s="105" t="str">
        <f>призеры!F38</f>
        <v>Тюменская, Тюмень, Талисман</v>
      </c>
      <c r="F26" s="108">
        <f>[5]пр.взв!$AH$7</f>
        <v>4</v>
      </c>
      <c r="G26" s="108"/>
      <c r="H26" s="107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Свердловская, Тюменская, Челябинская, , , , , , , , </v>
      </c>
    </row>
    <row r="27" spans="1:10" ht="24" customHeight="1">
      <c r="A27" s="103">
        <v>68</v>
      </c>
      <c r="B27" s="104" t="s">
        <v>6</v>
      </c>
      <c r="C27" s="105" t="str">
        <f>призеры!C39</f>
        <v>АБДУЛЛАЕВ Нурлан Кадир-Оглы</v>
      </c>
      <c r="D27" s="105" t="str">
        <f>призеры!D39</f>
        <v>30.03.96, 1сп</v>
      </c>
      <c r="E27" s="105" t="str">
        <f>призеры!F39</f>
        <v xml:space="preserve">Челябинская, Челябинск, </v>
      </c>
      <c r="F27" s="108">
        <f>[5]пр.взв!$AH$7</f>
        <v>4</v>
      </c>
      <c r="G27" s="108"/>
      <c r="H27" s="107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Свердловская, Тюменская, Челябинская, , , , , , , , </v>
      </c>
    </row>
    <row r="28" spans="1:10" ht="24" customHeight="1">
      <c r="A28" s="103">
        <v>74</v>
      </c>
      <c r="B28" s="109" t="s">
        <v>4</v>
      </c>
      <c r="C28" s="97" t="str">
        <f>призеры!C43</f>
        <v>Оздурмасов Рашитхан Муратбекович</v>
      </c>
      <c r="D28" s="97" t="str">
        <f>призеры!D43</f>
        <v>27.08.2001, КМС</v>
      </c>
      <c r="E28" s="97" t="str">
        <f>призеры!F43</f>
        <v>Свердловская, Екатеринбург</v>
      </c>
      <c r="F28" s="108">
        <f>[6]пр.взв!$AH$7</f>
        <v>6</v>
      </c>
      <c r="G28" s="97"/>
      <c r="H28" s="107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Свердловская, Тюменская, Челябинская, , , , , , , , </v>
      </c>
    </row>
    <row r="29" spans="1:10" ht="24" customHeight="1">
      <c r="A29" s="103">
        <v>74</v>
      </c>
      <c r="B29" s="109" t="s">
        <v>5</v>
      </c>
      <c r="C29" s="97" t="str">
        <f>призеры!C44</f>
        <v>ДВОРЦОВ Александр Витальевич</v>
      </c>
      <c r="D29" s="97" t="str">
        <f>призеры!D44</f>
        <v>29.03.01, 1сп</v>
      </c>
      <c r="E29" s="97" t="str">
        <f>призеры!F44</f>
        <v>Свердловская, Екатеринбург, СК Троицк</v>
      </c>
      <c r="F29" s="108">
        <f>[6]пр.взв!$AH$7</f>
        <v>6</v>
      </c>
      <c r="G29" s="97"/>
      <c r="H29" s="107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Свердловская, Тюменская, Челябинская, , , , , , , , </v>
      </c>
    </row>
    <row r="30" spans="1:10" ht="24" customHeight="1">
      <c r="A30" s="103">
        <v>74</v>
      </c>
      <c r="B30" s="109" t="s">
        <v>6</v>
      </c>
      <c r="C30" s="97" t="str">
        <f>призеры!C45</f>
        <v>ОЧКИН Иван Николаевич</v>
      </c>
      <c r="D30" s="97" t="str">
        <f>призеры!D45</f>
        <v>01.04.94, МС</v>
      </c>
      <c r="E30" s="97" t="str">
        <f>призеры!F45</f>
        <v>Тюменская, Тюмень, ТВВИКУ</v>
      </c>
      <c r="F30" s="108">
        <f>[6]пр.взв!$AH$7</f>
        <v>6</v>
      </c>
      <c r="G30" s="97"/>
      <c r="H30" s="107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Свердловская, Тюменская, Челябинская, , , , , , , , </v>
      </c>
    </row>
    <row r="31" spans="1:10" ht="24" customHeight="1">
      <c r="A31" s="103">
        <v>74</v>
      </c>
      <c r="B31" s="109" t="s">
        <v>6</v>
      </c>
      <c r="C31" s="97" t="str">
        <f>призеры!C46</f>
        <v>СТЯЖКИН  Владислав Евгеньевич</v>
      </c>
      <c r="D31" s="97" t="str">
        <f>призеры!D46</f>
        <v>22.05.1995, КМС</v>
      </c>
      <c r="E31" s="97" t="str">
        <f>призеры!F46</f>
        <v>Свердловская, Качканар ДЮСШ самбо и дзюдо</v>
      </c>
      <c r="F31" s="108">
        <f>[6]пр.взв!$AH$7</f>
        <v>6</v>
      </c>
      <c r="G31" s="97"/>
      <c r="H31" s="107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Свердловская, Тюменская, Челябинская, , , , , , , , </v>
      </c>
    </row>
    <row r="32" spans="1:10" ht="24" customHeight="1">
      <c r="A32" s="103">
        <v>82</v>
      </c>
      <c r="B32" s="109" t="s">
        <v>4</v>
      </c>
      <c r="C32" s="97" t="str">
        <f>призеры!C50</f>
        <v>Алибеков Хангиши Сулейманович</v>
      </c>
      <c r="D32" s="97" t="str">
        <f>призеры!D50</f>
        <v>18.09.1993, КМС</v>
      </c>
      <c r="E32" s="97" t="str">
        <f>призеры!F50</f>
        <v>Свердловская, Екатеринбург</v>
      </c>
      <c r="F32" s="108">
        <f>[6]пр.взв!$AH$7</f>
        <v>6</v>
      </c>
      <c r="G32" s="108"/>
      <c r="H32" s="107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Свердловская, Тюменская, Челябинская, , , , , , , , </v>
      </c>
      <c r="J32" s="62" t="s">
        <v>88</v>
      </c>
    </row>
    <row r="33" spans="1:10" ht="24" customHeight="1">
      <c r="A33" s="103">
        <v>82</v>
      </c>
      <c r="B33" s="109" t="s">
        <v>5</v>
      </c>
      <c r="C33" s="97" t="str">
        <f>призеры!C51</f>
        <v>КОРЕНЕВ Алексей Михайлович</v>
      </c>
      <c r="D33" s="97" t="str">
        <f>призеры!D51</f>
        <v>21.10.87, МС</v>
      </c>
      <c r="E33" s="97" t="str">
        <f>призеры!F51</f>
        <v xml:space="preserve">Челябинская, Челябинск, </v>
      </c>
      <c r="F33" s="108">
        <f>[6]пр.взв!$AH$7</f>
        <v>6</v>
      </c>
      <c r="G33" s="108"/>
      <c r="H33" s="107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Свердловская, Тюменская, Челябинская, , , , , , , , </v>
      </c>
      <c r="J33" s="62"/>
    </row>
    <row r="34" spans="1:10" ht="24" customHeight="1">
      <c r="A34" s="103">
        <v>82</v>
      </c>
      <c r="B34" s="109" t="s">
        <v>6</v>
      </c>
      <c r="C34" s="97" t="str">
        <f>призеры!C52</f>
        <v>БОГОМОЛОВ Артем Александрович</v>
      </c>
      <c r="D34" s="97" t="str">
        <f>призеры!D52</f>
        <v>21.08.99, КМС</v>
      </c>
      <c r="E34" s="97" t="str">
        <f>призеры!F52</f>
        <v xml:space="preserve">Челябинская, Челябинск, </v>
      </c>
      <c r="F34" s="108">
        <f>[6]пр.взв!$AH$7</f>
        <v>6</v>
      </c>
      <c r="G34" s="108"/>
      <c r="H34" s="107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Свердловская, Тюменская, Челябинская, , , , , , , , </v>
      </c>
      <c r="J34" s="62"/>
    </row>
    <row r="35" spans="1:10" ht="24" customHeight="1">
      <c r="A35" s="103">
        <v>82</v>
      </c>
      <c r="B35" s="109" t="s">
        <v>6</v>
      </c>
      <c r="C35" s="97" t="str">
        <f>призеры!C53</f>
        <v>ТИМЧЕНКО Александр Михайлович</v>
      </c>
      <c r="D35" s="97" t="str">
        <f>призеры!D53</f>
        <v>05.11.98, КМС</v>
      </c>
      <c r="E35" s="97" t="str">
        <f>призеры!F53</f>
        <v xml:space="preserve">Челябинская, Челябинск, </v>
      </c>
      <c r="F35" s="108">
        <f>[6]пр.взв!$AH$7</f>
        <v>6</v>
      </c>
      <c r="G35" s="108"/>
      <c r="H35" s="107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Свердловская, Тюменская, Челябинская, , , , , , , , </v>
      </c>
    </row>
    <row r="36" spans="1:10" ht="24" customHeight="1">
      <c r="A36" s="103">
        <v>90</v>
      </c>
      <c r="B36" s="109" t="s">
        <v>4</v>
      </c>
      <c r="C36" s="97" t="str">
        <f>призеры!C57</f>
        <v>АЛЕШИН Виталий Михайлович</v>
      </c>
      <c r="D36" s="97" t="str">
        <f>призеры!D57</f>
        <v>03.03.98, КМС</v>
      </c>
      <c r="E36" s="97" t="str">
        <f>призеры!F57</f>
        <v xml:space="preserve">Челябинская, Челябинск, </v>
      </c>
      <c r="F36" s="108">
        <f>[7]пр.взв!$AH$7</f>
        <v>3</v>
      </c>
      <c r="G36" s="97"/>
      <c r="H36" s="107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Свердловская, Челябинская, , , , , , , , , </v>
      </c>
    </row>
    <row r="37" spans="1:10" ht="24" customHeight="1">
      <c r="A37" s="103">
        <v>90</v>
      </c>
      <c r="B37" s="109" t="s">
        <v>5</v>
      </c>
      <c r="C37" s="97" t="str">
        <f>призеры!C58</f>
        <v>ФЕДОРЕНКО Александр Дмитриевич</v>
      </c>
      <c r="D37" s="97" t="str">
        <f>призеры!D58</f>
        <v>27.01.00, 1сп</v>
      </c>
      <c r="E37" s="97" t="str">
        <f>призеры!F58</f>
        <v>Свердловская, Алапаевск, СК БОЕЦ</v>
      </c>
      <c r="F37" s="108">
        <f>[7]пр.взв!$AH$7</f>
        <v>3</v>
      </c>
      <c r="G37" s="97"/>
      <c r="H37" s="107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Свердловская, Челябинская, , , , , , , , , </v>
      </c>
    </row>
    <row r="38" spans="1:10" ht="24" customHeight="1">
      <c r="A38" s="103">
        <v>90</v>
      </c>
      <c r="B38" s="109" t="s">
        <v>6</v>
      </c>
      <c r="C38" s="97" t="str">
        <f>призеры!C59</f>
        <v>САМОЙЛЕНКО Кирилл Сергеевич</v>
      </c>
      <c r="D38" s="97" t="str">
        <f>призеры!D59</f>
        <v>14.05.95, КМС</v>
      </c>
      <c r="E38" s="97" t="str">
        <f>призеры!F59</f>
        <v xml:space="preserve">Челябинская, Челябинск, </v>
      </c>
      <c r="F38" s="108">
        <f>[7]пр.взв!$AH$7</f>
        <v>3</v>
      </c>
      <c r="G38" s="97"/>
      <c r="H38" s="107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Свердловская, Челябинская, , , , , , , , , </v>
      </c>
    </row>
    <row r="39" spans="1:10" ht="24" customHeight="1">
      <c r="A39" s="103">
        <v>90</v>
      </c>
      <c r="B39" s="109" t="s">
        <v>6</v>
      </c>
      <c r="C39" s="97" t="str">
        <f>призеры!C60</f>
        <v>САМОЙЛЕНКО Кирилл Сергеевич</v>
      </c>
      <c r="D39" s="97" t="str">
        <f>призеры!D60</f>
        <v>14.05.95, КМС</v>
      </c>
      <c r="E39" s="97" t="str">
        <f>призеры!F60</f>
        <v xml:space="preserve">Челябинская, Челябинск, </v>
      </c>
      <c r="F39" s="108">
        <f>[7]пр.взв!$AH$7</f>
        <v>3</v>
      </c>
      <c r="G39" s="97"/>
      <c r="H39" s="107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Свердловская, Челябинская, , , , , , , , , </v>
      </c>
    </row>
    <row r="40" spans="1:10" ht="24" customHeight="1">
      <c r="A40" s="103">
        <v>100</v>
      </c>
      <c r="B40" s="109" t="s">
        <v>4</v>
      </c>
      <c r="C40" s="76" t="str">
        <f>призеры!C64</f>
        <v>ДАЛГАТОВ Абдула Магомедович</v>
      </c>
      <c r="D40" s="76" t="str">
        <f>призеры!D64</f>
        <v>27.04.85, КМС</v>
      </c>
      <c r="E40" s="76" t="str">
        <f>призеры!F64</f>
        <v>Свердловская, Алапаевск, СК БОЕЦ</v>
      </c>
      <c r="F40" s="108">
        <f>[2]пр.взв!$AH$7</f>
        <v>4</v>
      </c>
      <c r="G40" s="108"/>
      <c r="H40" s="107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Свердловская, Тюменская, Челябинская, , , , , , , , </v>
      </c>
    </row>
    <row r="41" spans="1:10" ht="24" customHeight="1">
      <c r="A41" s="103">
        <v>100</v>
      </c>
      <c r="B41" s="109" t="s">
        <v>5</v>
      </c>
      <c r="C41" s="76" t="str">
        <f>призеры!C65</f>
        <v>ЕМЕЦ Вячеслав Эдуардович</v>
      </c>
      <c r="D41" s="76" t="str">
        <f>призеры!D65</f>
        <v>03.10.94, КМС</v>
      </c>
      <c r="E41" s="76" t="str">
        <f>призеры!F65</f>
        <v xml:space="preserve">Челябинская, Челябинск, </v>
      </c>
      <c r="F41" s="108">
        <f>[2]пр.взв!$AH$7</f>
        <v>4</v>
      </c>
      <c r="G41" s="108"/>
      <c r="H41" s="107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Свердловская, Тюменская, Челябинская, , , , , , , , </v>
      </c>
    </row>
    <row r="42" spans="1:10" ht="24" customHeight="1">
      <c r="A42" s="103">
        <v>100</v>
      </c>
      <c r="B42" s="109" t="s">
        <v>6</v>
      </c>
      <c r="C42" s="76" t="str">
        <f>призеры!C66</f>
        <v>СОЛИН Владислав Алексеевич</v>
      </c>
      <c r="D42" s="76" t="str">
        <f>призеры!D66</f>
        <v>01.05.96, кмс</v>
      </c>
      <c r="E42" s="76" t="str">
        <f>призеры!F66</f>
        <v xml:space="preserve">Челябинская, Челябинск, </v>
      </c>
      <c r="F42" s="108">
        <f>[2]пр.взв!$AH$7</f>
        <v>4</v>
      </c>
      <c r="G42" s="108"/>
      <c r="H42" s="107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Свердловская, Тюменская, Челябинская, , , , , , , , </v>
      </c>
    </row>
    <row r="43" spans="1:10" ht="24" customHeight="1">
      <c r="A43" s="103">
        <v>100</v>
      </c>
      <c r="B43" s="109" t="s">
        <v>6</v>
      </c>
      <c r="C43" s="76" t="str">
        <f>призеры!C67</f>
        <v>КАЛИНИН Александр Анатольевич</v>
      </c>
      <c r="D43" s="76" t="str">
        <f>призеры!D67</f>
        <v>07.05.75, КМС</v>
      </c>
      <c r="E43" s="76" t="str">
        <f>призеры!F67</f>
        <v>Тюменская, Тюмень, Сибирский Медведь</v>
      </c>
      <c r="F43" s="108">
        <f>[2]пр.взв!$AH$7</f>
        <v>4</v>
      </c>
      <c r="G43" s="108"/>
      <c r="H43" s="107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Свердловская, Тюменская, Челябинская, , , , , , , , </v>
      </c>
    </row>
    <row r="44" spans="1:10" ht="24" customHeight="1">
      <c r="A44" s="113" t="s">
        <v>71</v>
      </c>
      <c r="B44" s="109" t="s">
        <v>4</v>
      </c>
      <c r="C44" s="76" t="str">
        <f>призеры!C71</f>
        <v>ДАЛГАТОВ Абдула Магомедович</v>
      </c>
      <c r="D44" s="76" t="str">
        <f>призеры!D71</f>
        <v>27.04.85, КМС</v>
      </c>
      <c r="E44" s="76" t="str">
        <f>призеры!F71</f>
        <v>Свердловская, Алапаевск, СК Боец</v>
      </c>
      <c r="F44" s="108">
        <v>4</v>
      </c>
      <c r="G44" s="108"/>
      <c r="H44" s="107" t="s">
        <v>186</v>
      </c>
    </row>
    <row r="45" spans="1:10" ht="24" customHeight="1">
      <c r="A45" s="113" t="s">
        <v>71</v>
      </c>
      <c r="B45" s="109" t="s">
        <v>5</v>
      </c>
      <c r="C45" s="76" t="str">
        <f>призеры!C72</f>
        <v>КЛОПКОВ Максим Олегович</v>
      </c>
      <c r="D45" s="76" t="str">
        <f>призеры!D72</f>
        <v>23.11.90, КМС</v>
      </c>
      <c r="E45" s="76" t="str">
        <f>призеры!F72</f>
        <v xml:space="preserve">Челябинская, Челябинск, </v>
      </c>
      <c r="F45" s="108">
        <v>4</v>
      </c>
      <c r="G45" s="108"/>
      <c r="H45" s="107" t="s">
        <v>186</v>
      </c>
    </row>
    <row r="46" spans="1:10" ht="24" customHeight="1">
      <c r="A46" s="113" t="s">
        <v>71</v>
      </c>
      <c r="B46" s="109" t="s">
        <v>6</v>
      </c>
      <c r="C46" s="76" t="str">
        <f>призеры!C73</f>
        <v>БИКТАГИРОВ Фаниль Фагимович</v>
      </c>
      <c r="D46" s="76" t="str">
        <f>призеры!D73</f>
        <v>15.06.93, КМС</v>
      </c>
      <c r="E46" s="76" t="str">
        <f>призеры!F73</f>
        <v>Тюменская, Тюмень, ВС</v>
      </c>
      <c r="F46" s="108">
        <v>4</v>
      </c>
      <c r="G46" s="108"/>
      <c r="H46" s="107" t="s">
        <v>186</v>
      </c>
    </row>
    <row r="47" spans="1:10" ht="24" customHeight="1" thickBot="1">
      <c r="A47" s="114" t="s">
        <v>71</v>
      </c>
      <c r="B47" s="110" t="s">
        <v>6</v>
      </c>
      <c r="C47" s="80" t="str">
        <f>призеры!C74</f>
        <v>ЗАКИРОВ Руслан Каримович</v>
      </c>
      <c r="D47" s="80" t="str">
        <f>призеры!D74</f>
        <v>12.04.84, КМС</v>
      </c>
      <c r="E47" s="80" t="str">
        <f>призеры!F74</f>
        <v xml:space="preserve">Челябинская, Челябинск, </v>
      </c>
      <c r="F47" s="112">
        <v>4</v>
      </c>
      <c r="G47" s="112"/>
      <c r="H47" s="111" t="s">
        <v>186</v>
      </c>
    </row>
    <row r="48" spans="1:10" ht="24" hidden="1" customHeight="1">
      <c r="A48" s="212">
        <v>68</v>
      </c>
      <c r="B48" s="214" t="s">
        <v>4</v>
      </c>
      <c r="C48" s="249" t="s">
        <v>72</v>
      </c>
      <c r="D48" s="251" t="s">
        <v>73</v>
      </c>
      <c r="E48" s="253" t="s">
        <v>74</v>
      </c>
      <c r="F48" s="243" t="s">
        <v>75</v>
      </c>
      <c r="G48" s="243" t="s">
        <v>13</v>
      </c>
      <c r="H48" s="210" t="str">
        <f>CONCATENATE([8]пр.взв!$AA$7,[8]пр.взв!$AM$7,[8]пр.взв!$AA$8,[8]пр.взв!$AM$7,[8]пр.взв!$AA$9,[8]пр.взв!$AM$7,[8]пр.взв!$AA$10,[8]пр.взв!$AM$7,[8]пр.взв!$AA$11,[8]пр.взв!$AM$7,[8]пр.взв!$AA$12,[8]пр.взв!$AM$7,[8]пр.взв!$AA$13,[8]пр.взв!$AM$7,[8]пр.взв!$AA$14,[8]пр.взв!$AM$7,[8]пр.взв!$AA$15,[8]пр.взв!$AM$7,[8]пр.взв!$AA$16)</f>
        <v xml:space="preserve"> 1      </v>
      </c>
    </row>
    <row r="49" spans="1:8" ht="24" hidden="1" customHeight="1" thickBot="1">
      <c r="A49" s="213"/>
      <c r="B49" s="215"/>
      <c r="C49" s="258"/>
      <c r="D49" s="227"/>
      <c r="E49" s="229"/>
      <c r="F49" s="244"/>
      <c r="G49" s="244"/>
      <c r="H49" s="245"/>
    </row>
    <row r="50" spans="1:8" ht="24" hidden="1" customHeight="1">
      <c r="A50" s="246"/>
      <c r="B50" s="214" t="s">
        <v>4</v>
      </c>
      <c r="C50" s="249"/>
      <c r="D50" s="251"/>
      <c r="E50" s="253"/>
      <c r="F50" s="243"/>
      <c r="G50" s="243"/>
      <c r="H50" s="256"/>
    </row>
    <row r="51" spans="1:8" ht="24" hidden="1" customHeight="1">
      <c r="A51" s="247"/>
      <c r="B51" s="248"/>
      <c r="C51" s="250"/>
      <c r="D51" s="252"/>
      <c r="E51" s="254"/>
      <c r="F51" s="255"/>
      <c r="G51" s="255"/>
      <c r="H51" s="257"/>
    </row>
    <row r="52" spans="1:8" ht="24" customHeight="1">
      <c r="A52" s="237" t="s">
        <v>76</v>
      </c>
      <c r="B52" s="238"/>
      <c r="C52" s="238"/>
      <c r="D52" s="238"/>
      <c r="E52" s="238"/>
      <c r="F52" s="238"/>
      <c r="G52" s="238"/>
      <c r="H52" s="239"/>
    </row>
    <row r="53" spans="1:8" ht="24" customHeight="1" thickBot="1">
      <c r="A53" s="240"/>
      <c r="B53" s="241"/>
      <c r="C53" s="241"/>
      <c r="D53" s="241"/>
      <c r="E53" s="241"/>
      <c r="F53" s="241"/>
      <c r="G53" s="241"/>
      <c r="H53" s="242"/>
    </row>
    <row r="54" spans="1:8">
      <c r="A54" s="222">
        <v>52</v>
      </c>
      <c r="B54" s="223" t="s">
        <v>4</v>
      </c>
      <c r="C54" s="224" t="s">
        <v>77</v>
      </c>
      <c r="D54" s="226" t="s">
        <v>78</v>
      </c>
      <c r="E54" s="228" t="s">
        <v>79</v>
      </c>
      <c r="F54" s="230" t="s">
        <v>80</v>
      </c>
      <c r="G54" s="226">
        <v>4</v>
      </c>
      <c r="H54" s="232" t="s">
        <v>81</v>
      </c>
    </row>
    <row r="55" spans="1:8" ht="13.8" thickBot="1">
      <c r="A55" s="213"/>
      <c r="B55" s="215"/>
      <c r="C55" s="225"/>
      <c r="D55" s="227"/>
      <c r="E55" s="229"/>
      <c r="F55" s="231"/>
      <c r="G55" s="231"/>
      <c r="H55" s="211"/>
    </row>
    <row r="56" spans="1:8">
      <c r="A56" s="222">
        <v>57</v>
      </c>
      <c r="B56" s="223" t="s">
        <v>4</v>
      </c>
      <c r="C56" s="234" t="s">
        <v>82</v>
      </c>
      <c r="D56" s="235" t="s">
        <v>83</v>
      </c>
      <c r="E56" s="236" t="s">
        <v>84</v>
      </c>
      <c r="F56" s="233" t="s">
        <v>85</v>
      </c>
      <c r="G56" s="233" t="s">
        <v>67</v>
      </c>
      <c r="H56" s="232" t="s">
        <v>86</v>
      </c>
    </row>
    <row r="57" spans="1:8" ht="13.8" thickBot="1">
      <c r="A57" s="213"/>
      <c r="B57" s="215"/>
      <c r="C57" s="217"/>
      <c r="D57" s="219"/>
      <c r="E57" s="221"/>
      <c r="F57" s="209"/>
      <c r="G57" s="209"/>
      <c r="H57" s="211"/>
    </row>
    <row r="58" spans="1:8">
      <c r="A58" s="222">
        <v>62</v>
      </c>
      <c r="B58" s="223" t="s">
        <v>4</v>
      </c>
      <c r="C58" s="224" t="s">
        <v>77</v>
      </c>
      <c r="D58" s="226" t="s">
        <v>78</v>
      </c>
      <c r="E58" s="228" t="s">
        <v>79</v>
      </c>
      <c r="F58" s="230" t="s">
        <v>80</v>
      </c>
      <c r="G58" s="226">
        <v>4</v>
      </c>
      <c r="H58" s="232" t="s">
        <v>81</v>
      </c>
    </row>
    <row r="59" spans="1:8" ht="13.8" thickBot="1">
      <c r="A59" s="213"/>
      <c r="B59" s="215"/>
      <c r="C59" s="225"/>
      <c r="D59" s="227"/>
      <c r="E59" s="229"/>
      <c r="F59" s="231"/>
      <c r="G59" s="231"/>
      <c r="H59" s="211"/>
    </row>
    <row r="60" spans="1:8">
      <c r="A60" s="212">
        <v>68</v>
      </c>
      <c r="B60" s="214" t="s">
        <v>4</v>
      </c>
      <c r="C60" s="216"/>
      <c r="D60" s="218"/>
      <c r="E60" s="220"/>
      <c r="F60" s="208"/>
      <c r="G60" s="208"/>
      <c r="H60" s="210" t="s">
        <v>87</v>
      </c>
    </row>
    <row r="61" spans="1:8" ht="13.8" thickBot="1">
      <c r="A61" s="213"/>
      <c r="B61" s="215"/>
      <c r="C61" s="217"/>
      <c r="D61" s="219"/>
      <c r="E61" s="221"/>
      <c r="F61" s="209"/>
      <c r="G61" s="209"/>
      <c r="H61" s="211"/>
    </row>
    <row r="62" spans="1:8">
      <c r="A62" s="222">
        <v>74</v>
      </c>
      <c r="B62" s="223" t="s">
        <v>4</v>
      </c>
      <c r="C62" s="224" t="s">
        <v>77</v>
      </c>
      <c r="D62" s="226" t="s">
        <v>78</v>
      </c>
      <c r="E62" s="228" t="s">
        <v>79</v>
      </c>
      <c r="F62" s="230" t="s">
        <v>80</v>
      </c>
      <c r="G62" s="226">
        <v>4</v>
      </c>
      <c r="H62" s="232" t="s">
        <v>81</v>
      </c>
    </row>
    <row r="63" spans="1:8" ht="13.8" thickBot="1">
      <c r="A63" s="213"/>
      <c r="B63" s="215"/>
      <c r="C63" s="225"/>
      <c r="D63" s="227"/>
      <c r="E63" s="229"/>
      <c r="F63" s="231"/>
      <c r="G63" s="231"/>
      <c r="H63" s="211"/>
    </row>
    <row r="64" spans="1:8">
      <c r="A64" s="212">
        <v>82</v>
      </c>
      <c r="B64" s="214" t="s">
        <v>4</v>
      </c>
      <c r="C64" s="216"/>
      <c r="D64" s="218"/>
      <c r="E64" s="220"/>
      <c r="F64" s="208"/>
      <c r="G64" s="208"/>
      <c r="H64" s="210" t="s">
        <v>87</v>
      </c>
    </row>
    <row r="65" spans="1:8" ht="13.8" thickBot="1">
      <c r="A65" s="213"/>
      <c r="B65" s="215"/>
      <c r="C65" s="217"/>
      <c r="D65" s="219"/>
      <c r="E65" s="221"/>
      <c r="F65" s="209"/>
      <c r="G65" s="209"/>
      <c r="H65" s="211"/>
    </row>
    <row r="66" spans="1:8">
      <c r="A66" s="222">
        <v>90</v>
      </c>
      <c r="B66" s="223" t="s">
        <v>4</v>
      </c>
      <c r="C66" s="224" t="s">
        <v>77</v>
      </c>
      <c r="D66" s="226" t="s">
        <v>78</v>
      </c>
      <c r="E66" s="228" t="s">
        <v>79</v>
      </c>
      <c r="F66" s="230" t="s">
        <v>80</v>
      </c>
      <c r="G66" s="226">
        <v>4</v>
      </c>
      <c r="H66" s="232" t="s">
        <v>81</v>
      </c>
    </row>
    <row r="67" spans="1:8" ht="13.8" thickBot="1">
      <c r="A67" s="213"/>
      <c r="B67" s="215"/>
      <c r="C67" s="225"/>
      <c r="D67" s="227"/>
      <c r="E67" s="229"/>
      <c r="F67" s="231"/>
      <c r="G67" s="231"/>
      <c r="H67" s="211"/>
    </row>
    <row r="68" spans="1:8">
      <c r="A68" s="212">
        <v>100</v>
      </c>
      <c r="B68" s="214" t="s">
        <v>4</v>
      </c>
      <c r="C68" s="216"/>
      <c r="D68" s="218"/>
      <c r="E68" s="220"/>
      <c r="F68" s="208"/>
      <c r="G68" s="208"/>
      <c r="H68" s="210" t="s">
        <v>87</v>
      </c>
    </row>
    <row r="69" spans="1:8" ht="13.8" thickBot="1">
      <c r="A69" s="213"/>
      <c r="B69" s="215"/>
      <c r="C69" s="217"/>
      <c r="D69" s="219"/>
      <c r="E69" s="221"/>
      <c r="F69" s="209"/>
      <c r="G69" s="209"/>
      <c r="H69" s="211"/>
    </row>
    <row r="70" spans="1:8">
      <c r="A70" s="212" t="s">
        <v>71</v>
      </c>
      <c r="B70" s="214" t="s">
        <v>4</v>
      </c>
      <c r="C70" s="216"/>
      <c r="D70" s="218"/>
      <c r="E70" s="220"/>
      <c r="F70" s="208"/>
      <c r="G70" s="208"/>
      <c r="H70" s="210" t="s">
        <v>87</v>
      </c>
    </row>
    <row r="71" spans="1:8" ht="13.8" thickBot="1">
      <c r="A71" s="213"/>
      <c r="B71" s="215"/>
      <c r="C71" s="217"/>
      <c r="D71" s="219"/>
      <c r="E71" s="221"/>
      <c r="F71" s="209"/>
      <c r="G71" s="209"/>
      <c r="H71" s="211"/>
    </row>
    <row r="72" spans="1:8" ht="15.6">
      <c r="B72" s="12"/>
      <c r="C72" s="3"/>
      <c r="D72" s="4"/>
      <c r="E72" s="5"/>
      <c r="F72" s="54"/>
      <c r="G72" s="54"/>
      <c r="H72" s="3"/>
    </row>
    <row r="73" spans="1:8" ht="15.6">
      <c r="B73" s="55" t="str">
        <f>призеры!B79</f>
        <v>Гл. судья, судья ВК</v>
      </c>
      <c r="C73" s="56"/>
      <c r="D73" s="56"/>
      <c r="E73" s="56"/>
      <c r="F73" s="204" t="str">
        <f>призеры!F79</f>
        <v>А.С. Тимошин</v>
      </c>
      <c r="G73" s="204"/>
      <c r="H73" s="57" t="str">
        <f>призеры!F80</f>
        <v>/г.Рыбинск/</v>
      </c>
    </row>
    <row r="74" spans="1:8" ht="15.6">
      <c r="B74" s="58"/>
      <c r="C74" s="59"/>
      <c r="D74" s="59"/>
      <c r="E74" s="59"/>
      <c r="F74" s="204"/>
      <c r="G74" s="204"/>
      <c r="H74" s="59"/>
    </row>
    <row r="75" spans="1:8" ht="15.6">
      <c r="B75" s="58" t="str">
        <f>призеры!B81</f>
        <v>Гл. секретарь, судья ВК</v>
      </c>
      <c r="C75" s="59"/>
      <c r="D75" s="59"/>
      <c r="E75" s="59"/>
      <c r="F75" s="204" t="str">
        <f>призеры!F81</f>
        <v>А.Н. Шелепин</v>
      </c>
      <c r="G75" s="204"/>
      <c r="H75" s="60" t="str">
        <f>призеры!F82</f>
        <v>/г.Рыбинск/</v>
      </c>
    </row>
  </sheetData>
  <mergeCells count="105">
    <mergeCell ref="G5:G6"/>
    <mergeCell ref="H5:H6"/>
    <mergeCell ref="A1:H1"/>
    <mergeCell ref="A2:H2"/>
    <mergeCell ref="A3:H3"/>
    <mergeCell ref="A4:H4"/>
    <mergeCell ref="A5:A6"/>
    <mergeCell ref="B5:B6"/>
    <mergeCell ref="C5:C6"/>
    <mergeCell ref="D5:D6"/>
    <mergeCell ref="E5:E6"/>
    <mergeCell ref="F5:F6"/>
    <mergeCell ref="G48:G49"/>
    <mergeCell ref="H48:H49"/>
    <mergeCell ref="A50:A51"/>
    <mergeCell ref="B50:B51"/>
    <mergeCell ref="C50:C51"/>
    <mergeCell ref="D50:D51"/>
    <mergeCell ref="E50:E51"/>
    <mergeCell ref="F50:F51"/>
    <mergeCell ref="G50:G51"/>
    <mergeCell ref="H50:H51"/>
    <mergeCell ref="A48:A49"/>
    <mergeCell ref="B48:B49"/>
    <mergeCell ref="C48:C49"/>
    <mergeCell ref="D48:D49"/>
    <mergeCell ref="E48:E49"/>
    <mergeCell ref="F48:F49"/>
    <mergeCell ref="A52:H53"/>
    <mergeCell ref="A54:A55"/>
    <mergeCell ref="B54:B55"/>
    <mergeCell ref="C54:C55"/>
    <mergeCell ref="D54:D55"/>
    <mergeCell ref="E54:E55"/>
    <mergeCell ref="F54:F55"/>
    <mergeCell ref="G54:G55"/>
    <mergeCell ref="H54:H55"/>
    <mergeCell ref="G56:G57"/>
    <mergeCell ref="H56:H57"/>
    <mergeCell ref="A58:A59"/>
    <mergeCell ref="B58:B59"/>
    <mergeCell ref="C58:C59"/>
    <mergeCell ref="D58:D59"/>
    <mergeCell ref="E58:E59"/>
    <mergeCell ref="F58:F59"/>
    <mergeCell ref="G58:G59"/>
    <mergeCell ref="H58:H59"/>
    <mergeCell ref="A56:A57"/>
    <mergeCell ref="B56:B57"/>
    <mergeCell ref="C56:C57"/>
    <mergeCell ref="D56:D57"/>
    <mergeCell ref="E56:E57"/>
    <mergeCell ref="F56:F57"/>
    <mergeCell ref="G60:G61"/>
    <mergeCell ref="H60:H61"/>
    <mergeCell ref="A62:A63"/>
    <mergeCell ref="B62:B63"/>
    <mergeCell ref="C62:C63"/>
    <mergeCell ref="D62:D63"/>
    <mergeCell ref="E62:E63"/>
    <mergeCell ref="F62:F63"/>
    <mergeCell ref="G62:G63"/>
    <mergeCell ref="H62:H63"/>
    <mergeCell ref="A60:A61"/>
    <mergeCell ref="B60:B61"/>
    <mergeCell ref="C60:C61"/>
    <mergeCell ref="D60:D61"/>
    <mergeCell ref="E60:E61"/>
    <mergeCell ref="F60:F61"/>
    <mergeCell ref="C66:C67"/>
    <mergeCell ref="D66:D67"/>
    <mergeCell ref="E66:E67"/>
    <mergeCell ref="F66:F67"/>
    <mergeCell ref="G66:G67"/>
    <mergeCell ref="H66:H67"/>
    <mergeCell ref="A64:A65"/>
    <mergeCell ref="B64:B65"/>
    <mergeCell ref="C64:C65"/>
    <mergeCell ref="D64:D65"/>
    <mergeCell ref="E64:E65"/>
    <mergeCell ref="F64:F65"/>
    <mergeCell ref="F73:G73"/>
    <mergeCell ref="F74:G74"/>
    <mergeCell ref="F75:G75"/>
    <mergeCell ref="A7:H7"/>
    <mergeCell ref="G68:G69"/>
    <mergeCell ref="H68:H69"/>
    <mergeCell ref="A70:A71"/>
    <mergeCell ref="B70:B71"/>
    <mergeCell ref="C70:C71"/>
    <mergeCell ref="D70:D71"/>
    <mergeCell ref="E70:E71"/>
    <mergeCell ref="F70:F71"/>
    <mergeCell ref="G70:G71"/>
    <mergeCell ref="H70:H71"/>
    <mergeCell ref="A68:A69"/>
    <mergeCell ref="B68:B69"/>
    <mergeCell ref="C68:C69"/>
    <mergeCell ref="D68:D69"/>
    <mergeCell ref="E68:E69"/>
    <mergeCell ref="F68:F69"/>
    <mergeCell ref="G64:G65"/>
    <mergeCell ref="H64:H65"/>
    <mergeCell ref="A66:A67"/>
    <mergeCell ref="B66:B67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64"/>
  <sheetViews>
    <sheetView workbookViewId="0">
      <selection activeCell="C15" sqref="C15"/>
    </sheetView>
  </sheetViews>
  <sheetFormatPr defaultColWidth="9.109375" defaultRowHeight="13.2"/>
  <cols>
    <col min="1" max="1" width="1.6640625" style="30" customWidth="1"/>
    <col min="2" max="2" width="5.33203125" style="30" customWidth="1"/>
    <col min="3" max="3" width="9.5546875" style="30" customWidth="1"/>
    <col min="4" max="4" width="9.109375" style="30"/>
    <col min="5" max="5" width="9.6640625" style="30" customWidth="1"/>
    <col min="6" max="7" width="9.109375" style="30"/>
    <col min="8" max="8" width="9.44140625" style="30" customWidth="1"/>
    <col min="9" max="9" width="10.33203125" style="30" bestFit="1" customWidth="1"/>
    <col min="10" max="10" width="9.109375" style="30"/>
    <col min="11" max="11" width="12" style="30" customWidth="1"/>
    <col min="12" max="12" width="9.109375" style="30" customWidth="1"/>
    <col min="13" max="16384" width="9.109375" style="30"/>
  </cols>
  <sheetData>
    <row r="1" spans="1:22">
      <c r="C1" s="30" t="s">
        <v>97</v>
      </c>
      <c r="D1" s="272" t="s">
        <v>7</v>
      </c>
      <c r="E1" s="272"/>
      <c r="F1" s="272"/>
      <c r="G1" s="272"/>
      <c r="H1" s="272"/>
      <c r="O1" s="272" t="s">
        <v>7</v>
      </c>
      <c r="P1" s="272"/>
      <c r="Q1" s="272"/>
      <c r="R1" s="272"/>
      <c r="S1" s="272"/>
    </row>
    <row r="2" spans="1:22" ht="6" customHeight="1"/>
    <row r="3" spans="1:22" ht="15.6">
      <c r="E3" s="273" t="s">
        <v>31</v>
      </c>
      <c r="F3" s="273"/>
      <c r="G3" s="273"/>
      <c r="P3" s="273" t="s">
        <v>31</v>
      </c>
      <c r="Q3" s="273"/>
      <c r="R3" s="273"/>
    </row>
    <row r="4" spans="1:22" ht="5.25" customHeight="1"/>
    <row r="5" spans="1:22">
      <c r="A5" s="31" t="s">
        <v>32</v>
      </c>
      <c r="B5" s="31"/>
      <c r="C5" s="31"/>
      <c r="D5" s="32" t="e">
        <f>#REF!</f>
        <v>#REF!</v>
      </c>
      <c r="E5" s="32"/>
      <c r="F5" s="32"/>
      <c r="G5" s="32"/>
      <c r="H5" s="32"/>
      <c r="I5" s="32"/>
      <c r="J5" s="32"/>
      <c r="K5" s="33"/>
      <c r="M5" s="31" t="s">
        <v>32</v>
      </c>
      <c r="N5" s="31"/>
      <c r="O5" s="32" t="e">
        <f>#REF!</f>
        <v>#REF!</v>
      </c>
      <c r="P5" s="32"/>
      <c r="Q5" s="32"/>
      <c r="R5" s="32"/>
      <c r="S5" s="32"/>
      <c r="T5" s="32"/>
      <c r="U5" s="32"/>
      <c r="V5" s="33"/>
    </row>
    <row r="6" spans="1:22" ht="9.75" customHeight="1">
      <c r="F6" s="34" t="s">
        <v>33</v>
      </c>
      <c r="Q6" s="34" t="s">
        <v>33</v>
      </c>
    </row>
    <row r="7" spans="1:22" ht="27" customHeight="1">
      <c r="A7" s="30" t="s">
        <v>34</v>
      </c>
      <c r="F7" s="274" t="str">
        <f>призеры!$A$3</f>
        <v>ЧЕМПИОНАТ УРАЛЬСКОГО ФЕДЕРАЛЬНОГО ОКРУГА ПО БОЕВОМУ САМБО СРЕДИ МУЖЧИН</v>
      </c>
      <c r="G7" s="274"/>
      <c r="H7" s="274"/>
      <c r="I7" s="274"/>
      <c r="J7" s="274"/>
      <c r="K7" s="274"/>
      <c r="M7" s="30" t="s">
        <v>34</v>
      </c>
      <c r="Q7" s="275" t="str">
        <f>призеры!$A$3</f>
        <v>ЧЕМПИОНАТ УРАЛЬСКОГО ФЕДЕРАЛЬНОГО ОКРУГА ПО БОЕВОМУ САМБО СРЕДИ МУЖЧИН</v>
      </c>
      <c r="R7" s="275"/>
      <c r="S7" s="275"/>
      <c r="T7" s="275"/>
      <c r="U7" s="275"/>
      <c r="V7" s="275"/>
    </row>
    <row r="8" spans="1:22" ht="14.25" customHeight="1">
      <c r="G8" s="34" t="s">
        <v>35</v>
      </c>
      <c r="R8" s="34" t="s">
        <v>35</v>
      </c>
    </row>
    <row r="9" spans="1:22" ht="16.5" customHeight="1">
      <c r="A9" s="30" t="s">
        <v>36</v>
      </c>
      <c r="D9" s="272" t="str">
        <f>[1]реквизиты!$F$11</f>
        <v>25 октября 2018г.</v>
      </c>
      <c r="E9" s="272"/>
      <c r="F9" s="272"/>
      <c r="G9" s="33"/>
      <c r="H9" s="30" t="s">
        <v>37</v>
      </c>
      <c r="I9" s="272" t="str">
        <f>[1]реквизиты!$D$11</f>
        <v>г.Екатеринбург</v>
      </c>
      <c r="J9" s="272"/>
      <c r="K9" s="33"/>
      <c r="M9" s="30" t="s">
        <v>36</v>
      </c>
      <c r="O9" s="272" t="str">
        <f>[1]реквизиты!$F$11</f>
        <v>25 октября 2018г.</v>
      </c>
      <c r="P9" s="272"/>
      <c r="Q9" s="272"/>
      <c r="R9" s="33"/>
      <c r="S9" s="30" t="s">
        <v>37</v>
      </c>
      <c r="T9" s="272" t="str">
        <f>[1]реквизиты!$D$11</f>
        <v>г.Екатеринбург</v>
      </c>
      <c r="U9" s="272"/>
      <c r="V9" s="33"/>
    </row>
    <row r="10" spans="1:22" ht="10.5" customHeight="1">
      <c r="D10" s="34" t="s">
        <v>38</v>
      </c>
      <c r="J10" s="34" t="s">
        <v>39</v>
      </c>
      <c r="O10" s="34" t="s">
        <v>38</v>
      </c>
      <c r="U10" s="34" t="s">
        <v>39</v>
      </c>
    </row>
    <row r="11" spans="1:22" ht="16.5" customHeight="1">
      <c r="A11" s="35"/>
      <c r="B11" s="35"/>
      <c r="C11" s="35"/>
      <c r="D11" s="30" t="s">
        <v>40</v>
      </c>
      <c r="F11" s="33" t="e">
        <f>#REF!</f>
        <v>#REF!</v>
      </c>
      <c r="G11" s="33"/>
      <c r="H11" s="36" t="s">
        <v>41</v>
      </c>
      <c r="M11" s="35"/>
      <c r="N11" s="35"/>
      <c r="O11" s="30" t="s">
        <v>40</v>
      </c>
      <c r="Q11" s="33" t="e">
        <f>#REF!</f>
        <v>#REF!</v>
      </c>
      <c r="R11" s="33"/>
      <c r="S11" s="36" t="s">
        <v>41</v>
      </c>
    </row>
    <row r="12" spans="1:22">
      <c r="A12" s="35"/>
      <c r="B12" s="35"/>
      <c r="C12" s="35"/>
      <c r="D12" s="37"/>
      <c r="E12" s="35"/>
      <c r="F12" s="35"/>
      <c r="M12" s="35"/>
      <c r="N12" s="35"/>
      <c r="O12" s="37"/>
      <c r="P12" s="35"/>
      <c r="Q12" s="35"/>
    </row>
    <row r="13" spans="1:22" ht="15" customHeight="1">
      <c r="A13" s="30" t="s">
        <v>42</v>
      </c>
      <c r="C13" s="161" t="s">
        <v>102</v>
      </c>
      <c r="D13" s="33"/>
      <c r="E13" s="30" t="s">
        <v>43</v>
      </c>
      <c r="F13" s="53" t="e">
        <f>#REF!</f>
        <v>#REF!</v>
      </c>
      <c r="G13" s="268" t="s">
        <v>66</v>
      </c>
      <c r="H13" s="268"/>
      <c r="I13" s="268"/>
      <c r="J13" s="268"/>
      <c r="K13" s="268"/>
      <c r="M13" s="30" t="s">
        <v>42</v>
      </c>
      <c r="N13" s="39" t="e">
        <f>#REF!</f>
        <v>#REF!</v>
      </c>
      <c r="O13" s="33"/>
      <c r="P13" s="30" t="s">
        <v>43</v>
      </c>
      <c r="Q13" s="38" t="e">
        <f>#REF!</f>
        <v>#REF!</v>
      </c>
      <c r="R13" s="268" t="s">
        <v>70</v>
      </c>
      <c r="S13" s="268"/>
      <c r="T13" s="268"/>
      <c r="U13" s="268"/>
      <c r="V13" s="268"/>
    </row>
    <row r="14" spans="1:22" ht="17.25" customHeight="1">
      <c r="A14" s="268" t="s">
        <v>89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M14" s="268" t="s">
        <v>90</v>
      </c>
      <c r="N14" s="268"/>
      <c r="O14" s="268"/>
      <c r="P14" s="268"/>
      <c r="Q14" s="268"/>
      <c r="R14" s="268"/>
      <c r="S14" s="268"/>
      <c r="T14" s="268"/>
      <c r="U14" s="268"/>
      <c r="V14" s="268"/>
    </row>
    <row r="15" spans="1:22">
      <c r="A15" s="30" t="s">
        <v>46</v>
      </c>
      <c r="D15" s="30" t="s">
        <v>47</v>
      </c>
      <c r="E15" s="39" t="s">
        <v>67</v>
      </c>
      <c r="F15" s="40" t="s">
        <v>68</v>
      </c>
      <c r="G15" s="36" t="s">
        <v>49</v>
      </c>
      <c r="M15" s="30" t="s">
        <v>46</v>
      </c>
      <c r="O15" s="30" t="s">
        <v>47</v>
      </c>
      <c r="P15" s="41"/>
      <c r="Q15" s="40" t="s">
        <v>48</v>
      </c>
      <c r="R15" s="36" t="s">
        <v>49</v>
      </c>
    </row>
    <row r="16" spans="1:22" ht="8.25" customHeight="1" thickBo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M16" s="42"/>
      <c r="N16" s="42"/>
      <c r="O16" s="42"/>
      <c r="P16" s="42"/>
      <c r="Q16" s="42"/>
      <c r="R16" s="42"/>
      <c r="S16" s="42"/>
      <c r="T16" s="42"/>
      <c r="U16" s="42"/>
      <c r="V16" s="42"/>
    </row>
    <row r="17" spans="1:22">
      <c r="A17" s="66" t="s">
        <v>50</v>
      </c>
      <c r="B17" s="43" t="s">
        <v>50</v>
      </c>
      <c r="C17" s="269" t="s">
        <v>51</v>
      </c>
      <c r="D17" s="270"/>
      <c r="E17" s="270"/>
      <c r="F17" s="271"/>
      <c r="G17" s="276" t="s">
        <v>52</v>
      </c>
      <c r="H17" s="277"/>
      <c r="I17" s="278"/>
      <c r="J17" s="43" t="s">
        <v>53</v>
      </c>
      <c r="K17" s="69"/>
      <c r="M17" s="43" t="s">
        <v>50</v>
      </c>
      <c r="N17" s="269" t="s">
        <v>51</v>
      </c>
      <c r="O17" s="270"/>
      <c r="P17" s="270"/>
      <c r="Q17" s="271"/>
      <c r="R17" s="276" t="s">
        <v>52</v>
      </c>
      <c r="S17" s="277"/>
      <c r="T17" s="278"/>
      <c r="U17" s="43" t="s">
        <v>53</v>
      </c>
      <c r="V17" s="69"/>
    </row>
    <row r="18" spans="1:22">
      <c r="A18" s="67">
        <v>11</v>
      </c>
      <c r="B18" s="63">
        <v>1</v>
      </c>
      <c r="C18" s="47" t="s">
        <v>134</v>
      </c>
      <c r="D18" s="48"/>
      <c r="E18" s="48"/>
      <c r="F18" s="49"/>
      <c r="G18" s="282" t="s">
        <v>138</v>
      </c>
      <c r="H18" s="283"/>
      <c r="I18" s="284"/>
      <c r="J18" s="50" t="s">
        <v>139</v>
      </c>
      <c r="K18" s="49"/>
      <c r="L18" s="30">
        <v>3</v>
      </c>
      <c r="M18" s="46">
        <v>1</v>
      </c>
      <c r="N18" s="47" t="s">
        <v>140</v>
      </c>
      <c r="O18" s="48"/>
      <c r="P18" s="48"/>
      <c r="Q18" s="49"/>
      <c r="R18" s="282" t="s">
        <v>143</v>
      </c>
      <c r="S18" s="283"/>
      <c r="T18" s="284"/>
      <c r="U18" s="50" t="s">
        <v>54</v>
      </c>
      <c r="V18" s="49"/>
    </row>
    <row r="19" spans="1:22">
      <c r="A19" s="67">
        <v>7</v>
      </c>
      <c r="B19" s="63">
        <v>2</v>
      </c>
      <c r="C19" s="47" t="s">
        <v>135</v>
      </c>
      <c r="D19" s="48"/>
      <c r="E19" s="48"/>
      <c r="F19" s="49"/>
      <c r="G19" s="282" t="s">
        <v>106</v>
      </c>
      <c r="H19" s="283"/>
      <c r="I19" s="284"/>
      <c r="J19" s="50" t="s">
        <v>54</v>
      </c>
      <c r="K19" s="49"/>
      <c r="L19" s="30">
        <v>2</v>
      </c>
      <c r="M19" s="46">
        <v>2</v>
      </c>
      <c r="N19" s="47" t="s">
        <v>141</v>
      </c>
      <c r="O19" s="48"/>
      <c r="P19" s="48"/>
      <c r="Q19" s="49"/>
      <c r="R19" s="282" t="s">
        <v>144</v>
      </c>
      <c r="S19" s="283"/>
      <c r="T19" s="284"/>
      <c r="U19" s="50" t="s">
        <v>145</v>
      </c>
      <c r="V19" s="49"/>
    </row>
    <row r="20" spans="1:22">
      <c r="A20" s="67">
        <v>5</v>
      </c>
      <c r="B20" s="63">
        <v>3</v>
      </c>
      <c r="C20" s="47" t="s">
        <v>136</v>
      </c>
      <c r="D20" s="48"/>
      <c r="E20" s="48"/>
      <c r="F20" s="49"/>
      <c r="G20" s="282" t="s">
        <v>125</v>
      </c>
      <c r="H20" s="283"/>
      <c r="I20" s="284"/>
      <c r="J20" s="50" t="s">
        <v>139</v>
      </c>
      <c r="K20" s="49"/>
      <c r="L20" s="30">
        <v>5</v>
      </c>
      <c r="M20" s="46">
        <v>3</v>
      </c>
      <c r="N20" s="47" t="s">
        <v>142</v>
      </c>
      <c r="O20" s="48"/>
      <c r="P20" s="48"/>
      <c r="Q20" s="49"/>
      <c r="R20" s="282" t="s">
        <v>114</v>
      </c>
      <c r="S20" s="283"/>
      <c r="T20" s="284"/>
      <c r="U20" s="50" t="s">
        <v>139</v>
      </c>
      <c r="V20" s="49"/>
    </row>
    <row r="21" spans="1:22">
      <c r="A21" s="67">
        <v>6</v>
      </c>
      <c r="B21" s="63">
        <v>4</v>
      </c>
      <c r="C21" s="47" t="s">
        <v>137</v>
      </c>
      <c r="D21" s="48"/>
      <c r="E21" s="48"/>
      <c r="F21" s="49"/>
      <c r="G21" s="282" t="s">
        <v>125</v>
      </c>
      <c r="H21" s="283"/>
      <c r="I21" s="284"/>
      <c r="J21" s="50" t="s">
        <v>139</v>
      </c>
      <c r="K21" s="49"/>
      <c r="L21" s="30">
        <v>5</v>
      </c>
      <c r="M21" s="46">
        <v>4</v>
      </c>
      <c r="N21" s="47" t="s">
        <v>142</v>
      </c>
      <c r="O21" s="48"/>
      <c r="P21" s="48"/>
      <c r="Q21" s="49"/>
      <c r="R21" s="282" t="s">
        <v>114</v>
      </c>
      <c r="S21" s="283"/>
      <c r="T21" s="284"/>
      <c r="U21" s="50" t="s">
        <v>139</v>
      </c>
      <c r="V21" s="49"/>
    </row>
    <row r="22" spans="1:22">
      <c r="A22" s="67"/>
      <c r="B22" s="63"/>
      <c r="C22" s="47">
        <v>0</v>
      </c>
      <c r="D22" s="48"/>
      <c r="E22" s="48"/>
      <c r="F22" s="49"/>
      <c r="G22" s="279">
        <v>0</v>
      </c>
      <c r="H22" s="280"/>
      <c r="I22" s="281"/>
      <c r="J22" s="50">
        <v>0</v>
      </c>
      <c r="K22" s="49"/>
      <c r="M22" s="46">
        <v>5</v>
      </c>
      <c r="N22" s="47">
        <v>0</v>
      </c>
      <c r="O22" s="48"/>
      <c r="P22" s="48"/>
      <c r="Q22" s="49"/>
      <c r="R22" s="282">
        <v>0</v>
      </c>
      <c r="S22" s="283"/>
      <c r="T22" s="284"/>
      <c r="U22" s="50">
        <v>0</v>
      </c>
      <c r="V22" s="49"/>
    </row>
    <row r="23" spans="1:22" ht="14.25" customHeight="1">
      <c r="A23" s="67"/>
      <c r="B23" s="63"/>
      <c r="C23" s="47">
        <v>0</v>
      </c>
      <c r="D23" s="48"/>
      <c r="E23" s="48"/>
      <c r="F23" s="49"/>
      <c r="G23" s="279">
        <v>0</v>
      </c>
      <c r="H23" s="280"/>
      <c r="I23" s="281"/>
      <c r="J23" s="50">
        <v>0</v>
      </c>
      <c r="K23" s="49"/>
      <c r="M23" s="46">
        <v>6</v>
      </c>
      <c r="N23" s="47">
        <v>0</v>
      </c>
      <c r="O23" s="48"/>
      <c r="P23" s="48"/>
      <c r="Q23" s="49"/>
      <c r="R23" s="282">
        <v>0</v>
      </c>
      <c r="S23" s="283"/>
      <c r="T23" s="284"/>
      <c r="U23" s="50">
        <v>0</v>
      </c>
      <c r="V23" s="49"/>
    </row>
    <row r="24" spans="1:22" ht="3" customHeight="1"/>
    <row r="25" spans="1:22">
      <c r="F25" s="30" t="s">
        <v>56</v>
      </c>
      <c r="H25" s="33" t="s">
        <v>69</v>
      </c>
      <c r="I25" s="33"/>
      <c r="J25" s="33"/>
      <c r="K25" s="33"/>
      <c r="Q25" s="30" t="s">
        <v>56</v>
      </c>
      <c r="S25" s="33"/>
      <c r="T25" s="33"/>
      <c r="U25" s="33"/>
      <c r="V25" s="33"/>
    </row>
    <row r="26" spans="1:22" ht="9.75" customHeight="1">
      <c r="I26" s="34" t="s">
        <v>58</v>
      </c>
      <c r="T26" s="34" t="s">
        <v>58</v>
      </c>
    </row>
    <row r="27" spans="1:22" ht="17.25" customHeight="1">
      <c r="A27" s="30" t="str">
        <f>[1]реквизиты!$A$6</f>
        <v>Гл. судья, судья ВК</v>
      </c>
      <c r="E27" s="30" t="s">
        <v>59</v>
      </c>
      <c r="F27" s="33"/>
      <c r="G27" s="33"/>
      <c r="H27" s="33"/>
      <c r="I27" s="33" t="str">
        <f>[1]реквизиты!$G$6</f>
        <v>А.С. Тимошин</v>
      </c>
      <c r="J27" s="33"/>
      <c r="K27" s="33"/>
      <c r="M27" s="30" t="str">
        <f>[1]реквизиты!$A$6</f>
        <v>Гл. судья, судья ВК</v>
      </c>
      <c r="P27" s="30" t="s">
        <v>59</v>
      </c>
      <c r="Q27" s="33"/>
      <c r="R27" s="33"/>
      <c r="S27" s="33"/>
      <c r="T27" s="33" t="str">
        <f>[1]реквизиты!$G$6</f>
        <v>А.С. Тимошин</v>
      </c>
      <c r="U27" s="33"/>
      <c r="V27" s="33"/>
    </row>
    <row r="28" spans="1:22" ht="9" customHeight="1">
      <c r="G28" s="34" t="s">
        <v>60</v>
      </c>
      <c r="J28" s="52" t="s">
        <v>61</v>
      </c>
      <c r="R28" s="34" t="s">
        <v>60</v>
      </c>
      <c r="U28" s="52" t="s">
        <v>61</v>
      </c>
    </row>
    <row r="29" spans="1:22" ht="17.25" customHeight="1">
      <c r="A29" s="30" t="str">
        <f>[1]реквизиты!$A$8</f>
        <v>Гл. секретарь, судья ВК</v>
      </c>
      <c r="E29" s="40" t="s">
        <v>59</v>
      </c>
      <c r="F29" s="33"/>
      <c r="G29" s="33"/>
      <c r="H29" s="33"/>
      <c r="I29" s="33" t="str">
        <f>[1]реквизиты!$G$8</f>
        <v>А.Н. Шелепин</v>
      </c>
      <c r="J29" s="33"/>
      <c r="K29" s="33"/>
      <c r="M29" s="30" t="str">
        <f>[1]реквизиты!$A$8</f>
        <v>Гл. секретарь, судья ВК</v>
      </c>
      <c r="P29" s="40" t="s">
        <v>59</v>
      </c>
      <c r="Q29" s="33"/>
      <c r="R29" s="33"/>
      <c r="S29" s="33"/>
      <c r="T29" s="33" t="str">
        <f>[1]реквизиты!$G$8</f>
        <v>А.Н. Шелепин</v>
      </c>
      <c r="U29" s="33"/>
      <c r="V29" s="33"/>
    </row>
    <row r="30" spans="1:22" ht="9" customHeight="1">
      <c r="G30" s="34" t="s">
        <v>60</v>
      </c>
      <c r="J30" s="52" t="s">
        <v>61</v>
      </c>
      <c r="R30" s="34" t="s">
        <v>60</v>
      </c>
      <c r="U30" s="52" t="s">
        <v>61</v>
      </c>
    </row>
    <row r="33" spans="1:22" ht="38.25" customHeight="1"/>
    <row r="34" spans="1:22">
      <c r="D34" s="272" t="s">
        <v>7</v>
      </c>
      <c r="E34" s="272"/>
      <c r="F34" s="272"/>
      <c r="G34" s="272"/>
      <c r="H34" s="272"/>
      <c r="O34" s="272" t="s">
        <v>7</v>
      </c>
      <c r="P34" s="272"/>
      <c r="Q34" s="272"/>
      <c r="R34" s="272"/>
      <c r="S34" s="272"/>
    </row>
    <row r="35" spans="1:22" ht="7.5" customHeight="1"/>
    <row r="36" spans="1:22" ht="15.6">
      <c r="E36" s="273" t="s">
        <v>31</v>
      </c>
      <c r="F36" s="273"/>
      <c r="G36" s="273"/>
      <c r="P36" s="273" t="s">
        <v>31</v>
      </c>
      <c r="Q36" s="273"/>
      <c r="R36" s="273"/>
    </row>
    <row r="38" spans="1:22" ht="12" customHeight="1">
      <c r="A38" s="31" t="s">
        <v>32</v>
      </c>
      <c r="B38" s="31"/>
      <c r="C38" s="31"/>
      <c r="D38" s="32" t="e">
        <f>#REF!</f>
        <v>#REF!</v>
      </c>
      <c r="E38" s="32"/>
      <c r="F38" s="32"/>
      <c r="G38" s="32"/>
      <c r="H38" s="32"/>
      <c r="I38" s="32"/>
      <c r="J38" s="32"/>
      <c r="K38" s="33"/>
      <c r="M38" s="31" t="s">
        <v>32</v>
      </c>
      <c r="N38" s="31"/>
      <c r="O38" s="32" t="e">
        <f>#REF!</f>
        <v>#REF!</v>
      </c>
      <c r="P38" s="32"/>
      <c r="Q38" s="32"/>
      <c r="R38" s="32"/>
      <c r="S38" s="32"/>
      <c r="T38" s="32"/>
      <c r="U38" s="32"/>
      <c r="V38" s="33"/>
    </row>
    <row r="39" spans="1:22" ht="9.75" customHeight="1">
      <c r="F39" s="34" t="s">
        <v>33</v>
      </c>
      <c r="Q39" s="34" t="s">
        <v>33</v>
      </c>
    </row>
    <row r="40" spans="1:22" ht="24.75" customHeight="1">
      <c r="A40" s="30" t="s">
        <v>34</v>
      </c>
      <c r="F40" s="275" t="str">
        <f>призеры!$A$3</f>
        <v>ЧЕМПИОНАТ УРАЛЬСКОГО ФЕДЕРАЛЬНОГО ОКРУГА ПО БОЕВОМУ САМБО СРЕДИ МУЖЧИН</v>
      </c>
      <c r="G40" s="275"/>
      <c r="H40" s="275"/>
      <c r="I40" s="275"/>
      <c r="J40" s="275"/>
      <c r="K40" s="275"/>
      <c r="M40" s="30" t="s">
        <v>34</v>
      </c>
      <c r="Q40" s="275" t="str">
        <f>призеры!$A$3</f>
        <v>ЧЕМПИОНАТ УРАЛЬСКОГО ФЕДЕРАЛЬНОГО ОКРУГА ПО БОЕВОМУ САМБО СРЕДИ МУЖЧИН</v>
      </c>
      <c r="R40" s="275"/>
      <c r="S40" s="275"/>
      <c r="T40" s="275"/>
      <c r="U40" s="275"/>
      <c r="V40" s="275"/>
    </row>
    <row r="41" spans="1:22" ht="9.75" customHeight="1">
      <c r="G41" s="34" t="s">
        <v>35</v>
      </c>
      <c r="R41" s="34" t="s">
        <v>35</v>
      </c>
    </row>
    <row r="42" spans="1:22" ht="17.25" customHeight="1">
      <c r="A42" s="30" t="s">
        <v>36</v>
      </c>
      <c r="D42" s="272" t="str">
        <f>[1]реквизиты!$F$11</f>
        <v>25 октября 2018г.</v>
      </c>
      <c r="E42" s="272"/>
      <c r="F42" s="272"/>
      <c r="G42" s="33"/>
      <c r="H42" s="30" t="s">
        <v>37</v>
      </c>
      <c r="I42" s="272" t="str">
        <f>[1]реквизиты!$D$11</f>
        <v>г.Екатеринбург</v>
      </c>
      <c r="J42" s="272"/>
      <c r="K42" s="33"/>
      <c r="M42" s="30" t="s">
        <v>36</v>
      </c>
      <c r="O42" s="272" t="str">
        <f>[1]реквизиты!$F$11</f>
        <v>25 октября 2018г.</v>
      </c>
      <c r="P42" s="272"/>
      <c r="Q42" s="272"/>
      <c r="R42" s="33"/>
      <c r="S42" s="30" t="s">
        <v>37</v>
      </c>
      <c r="T42" s="272" t="str">
        <f>[1]реквизиты!$D$11</f>
        <v>г.Екатеринбург</v>
      </c>
      <c r="U42" s="272"/>
      <c r="V42" s="33"/>
    </row>
    <row r="43" spans="1:22">
      <c r="D43" s="34" t="s">
        <v>38</v>
      </c>
      <c r="J43" s="34" t="s">
        <v>39</v>
      </c>
      <c r="O43" s="34" t="s">
        <v>38</v>
      </c>
      <c r="U43" s="34" t="s">
        <v>39</v>
      </c>
    </row>
    <row r="44" spans="1:22">
      <c r="A44" s="35"/>
      <c r="B44" s="35"/>
      <c r="C44" s="35"/>
      <c r="D44" s="30" t="s">
        <v>40</v>
      </c>
      <c r="F44" s="33" t="e">
        <f>#REF!</f>
        <v>#REF!</v>
      </c>
      <c r="G44" s="33"/>
      <c r="H44" s="36" t="s">
        <v>41</v>
      </c>
      <c r="M44" s="35"/>
      <c r="N44" s="35"/>
      <c r="O44" s="30" t="s">
        <v>40</v>
      </c>
      <c r="Q44" s="33" t="e">
        <f>#REF!</f>
        <v>#REF!</v>
      </c>
      <c r="R44" s="33"/>
      <c r="S44" s="36" t="s">
        <v>41</v>
      </c>
    </row>
    <row r="45" spans="1:22" ht="9.75" customHeight="1">
      <c r="A45" s="35"/>
      <c r="B45" s="35"/>
      <c r="C45" s="35"/>
      <c r="D45" s="37"/>
      <c r="E45" s="35"/>
      <c r="F45" s="35"/>
      <c r="M45" s="35"/>
      <c r="N45" s="35"/>
      <c r="O45" s="37"/>
      <c r="P45" s="35"/>
      <c r="Q45" s="35"/>
    </row>
    <row r="46" spans="1:22">
      <c r="A46" s="30" t="s">
        <v>42</v>
      </c>
      <c r="C46" s="160" t="e">
        <f>HYPERLINK(#REF!)</f>
        <v>#REF!</v>
      </c>
      <c r="D46" s="33"/>
      <c r="E46" s="30" t="s">
        <v>43</v>
      </c>
      <c r="F46" s="53" t="e">
        <f>#REF!</f>
        <v>#REF!</v>
      </c>
      <c r="G46" s="268" t="s">
        <v>93</v>
      </c>
      <c r="H46" s="268"/>
      <c r="I46" s="268"/>
      <c r="J46" s="268"/>
      <c r="K46" s="268"/>
      <c r="M46" s="30" t="s">
        <v>42</v>
      </c>
      <c r="N46" s="39" t="e">
        <f>#REF!</f>
        <v>#REF!</v>
      </c>
      <c r="O46" s="33"/>
      <c r="P46" s="30" t="s">
        <v>43</v>
      </c>
      <c r="Q46" s="38" t="e">
        <f>#REF!</f>
        <v>#REF!</v>
      </c>
      <c r="R46" s="268" t="s">
        <v>93</v>
      </c>
      <c r="S46" s="268"/>
      <c r="T46" s="268"/>
      <c r="U46" s="268"/>
      <c r="V46" s="268"/>
    </row>
    <row r="47" spans="1:22" ht="16.5" customHeight="1">
      <c r="A47" s="268" t="s">
        <v>91</v>
      </c>
      <c r="B47" s="268"/>
      <c r="C47" s="268"/>
      <c r="D47" s="268"/>
      <c r="E47" s="268"/>
      <c r="F47" s="268"/>
      <c r="G47" s="268"/>
      <c r="H47" s="268"/>
      <c r="I47" s="268"/>
      <c r="J47" s="268"/>
      <c r="K47" s="268"/>
      <c r="M47" s="268" t="s">
        <v>95</v>
      </c>
      <c r="N47" s="268"/>
      <c r="O47" s="268"/>
      <c r="P47" s="268"/>
      <c r="Q47" s="268"/>
      <c r="R47" s="268"/>
      <c r="S47" s="268"/>
      <c r="T47" s="268"/>
      <c r="U47" s="268"/>
      <c r="V47" s="268"/>
    </row>
    <row r="48" spans="1:22">
      <c r="A48" s="30" t="s">
        <v>46</v>
      </c>
      <c r="D48" s="30" t="s">
        <v>47</v>
      </c>
      <c r="E48" s="41">
        <v>4</v>
      </c>
      <c r="F48" s="40" t="s">
        <v>48</v>
      </c>
      <c r="G48" s="36" t="s">
        <v>49</v>
      </c>
      <c r="M48" s="30" t="s">
        <v>46</v>
      </c>
      <c r="O48" s="30" t="s">
        <v>47</v>
      </c>
      <c r="P48" s="41">
        <v>4</v>
      </c>
      <c r="Q48" s="40" t="s">
        <v>48</v>
      </c>
      <c r="R48" s="36" t="s">
        <v>49</v>
      </c>
    </row>
    <row r="49" spans="1:22" ht="7.5" customHeight="1" thickBo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M49" s="42"/>
      <c r="N49" s="42"/>
      <c r="O49" s="42"/>
      <c r="P49" s="42"/>
      <c r="Q49" s="42"/>
      <c r="R49" s="42"/>
      <c r="S49" s="42"/>
      <c r="T49" s="42"/>
      <c r="U49" s="42"/>
      <c r="V49" s="42"/>
    </row>
    <row r="50" spans="1:22">
      <c r="A50" s="70" t="s">
        <v>50</v>
      </c>
      <c r="B50" s="69" t="s">
        <v>50</v>
      </c>
      <c r="C50" s="269" t="s">
        <v>51</v>
      </c>
      <c r="D50" s="270"/>
      <c r="E50" s="270"/>
      <c r="F50" s="271"/>
      <c r="G50" s="44" t="s">
        <v>52</v>
      </c>
      <c r="H50" s="45"/>
      <c r="I50" s="43" t="s">
        <v>53</v>
      </c>
      <c r="J50" s="276"/>
      <c r="K50" s="278"/>
      <c r="M50" s="43" t="s">
        <v>50</v>
      </c>
      <c r="N50" s="269" t="s">
        <v>51</v>
      </c>
      <c r="O50" s="270"/>
      <c r="P50" s="270"/>
      <c r="Q50" s="271"/>
      <c r="R50" s="44" t="s">
        <v>52</v>
      </c>
      <c r="S50" s="45"/>
      <c r="T50" s="43" t="s">
        <v>53</v>
      </c>
      <c r="U50" s="276"/>
      <c r="V50" s="278"/>
    </row>
    <row r="51" spans="1:22">
      <c r="A51" s="67">
        <v>7</v>
      </c>
      <c r="B51" s="63">
        <v>1</v>
      </c>
      <c r="C51" s="47" t="s">
        <v>135</v>
      </c>
      <c r="D51" s="48"/>
      <c r="E51" s="48"/>
      <c r="F51" s="49"/>
      <c r="G51" s="50" t="s">
        <v>106</v>
      </c>
      <c r="H51" s="49"/>
      <c r="I51" s="51" t="s">
        <v>54</v>
      </c>
      <c r="J51" s="50"/>
      <c r="K51" s="49"/>
      <c r="L51" s="30">
        <v>7</v>
      </c>
      <c r="M51" s="46">
        <v>1</v>
      </c>
      <c r="N51" s="47" t="s">
        <v>149</v>
      </c>
      <c r="O51" s="48"/>
      <c r="P51" s="48"/>
      <c r="Q51" s="49"/>
      <c r="R51" s="50" t="s">
        <v>151</v>
      </c>
      <c r="S51" s="49"/>
      <c r="T51" s="51" t="s">
        <v>139</v>
      </c>
      <c r="U51" s="50"/>
      <c r="V51" s="49"/>
    </row>
    <row r="52" spans="1:22">
      <c r="A52" s="67">
        <v>11</v>
      </c>
      <c r="B52" s="63">
        <v>2</v>
      </c>
      <c r="C52" s="47" t="s">
        <v>134</v>
      </c>
      <c r="D52" s="48"/>
      <c r="E52" s="48"/>
      <c r="F52" s="49"/>
      <c r="G52" s="50" t="s">
        <v>138</v>
      </c>
      <c r="H52" s="49"/>
      <c r="I52" s="51" t="s">
        <v>139</v>
      </c>
      <c r="J52" s="50"/>
      <c r="K52" s="49"/>
      <c r="L52" s="30">
        <v>3</v>
      </c>
      <c r="M52" s="46">
        <v>2</v>
      </c>
      <c r="N52" s="47" t="s">
        <v>140</v>
      </c>
      <c r="O52" s="48"/>
      <c r="P52" s="48"/>
      <c r="Q52" s="49"/>
      <c r="R52" s="50" t="s">
        <v>143</v>
      </c>
      <c r="S52" s="49"/>
      <c r="T52" s="51" t="s">
        <v>54</v>
      </c>
      <c r="U52" s="50"/>
      <c r="V52" s="49"/>
    </row>
    <row r="53" spans="1:22">
      <c r="A53" s="67">
        <v>13</v>
      </c>
      <c r="B53" s="63">
        <v>3</v>
      </c>
      <c r="C53" s="47" t="s">
        <v>146</v>
      </c>
      <c r="D53" s="48"/>
      <c r="E53" s="48"/>
      <c r="F53" s="49"/>
      <c r="G53" s="50" t="s">
        <v>148</v>
      </c>
      <c r="H53" s="49"/>
      <c r="I53" s="51" t="s">
        <v>139</v>
      </c>
      <c r="J53" s="50"/>
      <c r="K53" s="49"/>
      <c r="L53" s="30">
        <v>5</v>
      </c>
      <c r="M53" s="46">
        <v>3</v>
      </c>
      <c r="N53" s="47" t="s">
        <v>142</v>
      </c>
      <c r="O53" s="48"/>
      <c r="P53" s="48"/>
      <c r="Q53" s="49"/>
      <c r="R53" s="50" t="s">
        <v>114</v>
      </c>
      <c r="S53" s="49"/>
      <c r="T53" s="51" t="s">
        <v>139</v>
      </c>
      <c r="U53" s="50"/>
      <c r="V53" s="49"/>
    </row>
    <row r="54" spans="1:22">
      <c r="A54" s="67">
        <v>16</v>
      </c>
      <c r="B54" s="63">
        <v>4</v>
      </c>
      <c r="C54" s="47" t="s">
        <v>147</v>
      </c>
      <c r="D54" s="48"/>
      <c r="E54" s="48"/>
      <c r="F54" s="49"/>
      <c r="G54" s="50" t="s">
        <v>125</v>
      </c>
      <c r="H54" s="49"/>
      <c r="I54" s="51" t="s">
        <v>145</v>
      </c>
      <c r="J54" s="50"/>
      <c r="K54" s="49"/>
      <c r="L54" s="30">
        <v>12</v>
      </c>
      <c r="M54" s="46">
        <v>4</v>
      </c>
      <c r="N54" s="47" t="s">
        <v>150</v>
      </c>
      <c r="O54" s="48"/>
      <c r="P54" s="48"/>
      <c r="Q54" s="49"/>
      <c r="R54" s="50" t="s">
        <v>152</v>
      </c>
      <c r="S54" s="49"/>
      <c r="T54" s="51" t="s">
        <v>139</v>
      </c>
      <c r="U54" s="50"/>
      <c r="V54" s="49"/>
    </row>
    <row r="55" spans="1:22">
      <c r="A55" s="67"/>
      <c r="B55" s="63"/>
      <c r="C55" s="47">
        <v>0</v>
      </c>
      <c r="D55" s="48"/>
      <c r="E55" s="48"/>
      <c r="F55" s="49"/>
      <c r="G55" s="50">
        <v>0</v>
      </c>
      <c r="H55" s="49"/>
      <c r="I55" s="51">
        <v>0</v>
      </c>
      <c r="J55" s="50"/>
      <c r="K55" s="49"/>
      <c r="M55" s="46">
        <v>5</v>
      </c>
      <c r="N55" s="47">
        <v>0</v>
      </c>
      <c r="O55" s="48"/>
      <c r="P55" s="48"/>
      <c r="Q55" s="49"/>
      <c r="R55" s="50">
        <v>0</v>
      </c>
      <c r="S55" s="49"/>
      <c r="T55" s="51">
        <v>0</v>
      </c>
      <c r="U55" s="50"/>
      <c r="V55" s="49"/>
    </row>
    <row r="56" spans="1:22" ht="15" customHeight="1">
      <c r="A56" s="67"/>
      <c r="B56" s="63"/>
      <c r="C56" s="47">
        <v>0</v>
      </c>
      <c r="D56" s="48"/>
      <c r="E56" s="48"/>
      <c r="F56" s="49"/>
      <c r="G56" s="50">
        <v>0</v>
      </c>
      <c r="H56" s="49"/>
      <c r="I56" s="51">
        <v>0</v>
      </c>
      <c r="J56" s="50"/>
      <c r="K56" s="49"/>
      <c r="M56" s="46"/>
      <c r="N56" s="47">
        <v>0</v>
      </c>
      <c r="O56" s="48"/>
      <c r="P56" s="48"/>
      <c r="Q56" s="49"/>
      <c r="R56" s="50">
        <v>0</v>
      </c>
      <c r="S56" s="49"/>
      <c r="T56" s="51">
        <v>0</v>
      </c>
      <c r="U56" s="50"/>
      <c r="V56" s="49"/>
    </row>
    <row r="57" spans="1:22" ht="15" hidden="1" customHeight="1"/>
    <row r="58" spans="1:22">
      <c r="F58" s="30" t="s">
        <v>56</v>
      </c>
      <c r="H58" s="33" t="s">
        <v>69</v>
      </c>
      <c r="I58" s="33"/>
      <c r="J58" s="33"/>
      <c r="K58" s="33"/>
      <c r="Q58" s="30" t="s">
        <v>56</v>
      </c>
      <c r="S58" s="33" t="s">
        <v>69</v>
      </c>
      <c r="T58" s="33"/>
      <c r="U58" s="33"/>
      <c r="V58" s="33"/>
    </row>
    <row r="59" spans="1:22">
      <c r="I59" s="34" t="s">
        <v>58</v>
      </c>
      <c r="T59" s="34" t="s">
        <v>58</v>
      </c>
    </row>
    <row r="60" spans="1:22" ht="16.5" customHeight="1">
      <c r="A60" s="30" t="str">
        <f>[1]реквизиты!$A$6</f>
        <v>Гл. судья, судья ВК</v>
      </c>
      <c r="E60" s="30" t="s">
        <v>59</v>
      </c>
      <c r="F60" s="33"/>
      <c r="G60" s="33"/>
      <c r="H60" s="33"/>
      <c r="I60" s="33" t="str">
        <f>I27</f>
        <v>А.С. Тимошин</v>
      </c>
      <c r="J60" s="33"/>
      <c r="K60" s="33"/>
      <c r="M60" s="30" t="str">
        <f>[1]реквизиты!$A$6</f>
        <v>Гл. судья, судья ВК</v>
      </c>
      <c r="P60" s="30" t="s">
        <v>59</v>
      </c>
      <c r="Q60" s="33"/>
      <c r="R60" s="33"/>
      <c r="S60" s="33"/>
      <c r="T60" s="33" t="str">
        <f>T27</f>
        <v>А.С. Тимошин</v>
      </c>
      <c r="U60" s="33"/>
      <c r="V60" s="33"/>
    </row>
    <row r="61" spans="1:22" ht="9.75" customHeight="1">
      <c r="G61" s="34" t="s">
        <v>60</v>
      </c>
      <c r="J61" s="52" t="s">
        <v>61</v>
      </c>
      <c r="R61" s="34" t="s">
        <v>60</v>
      </c>
      <c r="U61" s="52" t="s">
        <v>61</v>
      </c>
    </row>
    <row r="62" spans="1:22" ht="17.25" customHeight="1">
      <c r="A62" s="30" t="str">
        <f>[1]реквизиты!$A$8</f>
        <v>Гл. секретарь, судья ВК</v>
      </c>
      <c r="E62" s="40" t="s">
        <v>59</v>
      </c>
      <c r="F62" s="33"/>
      <c r="G62" s="33"/>
      <c r="H62" s="33"/>
      <c r="I62" s="33" t="str">
        <f>I29</f>
        <v>А.Н. Шелепин</v>
      </c>
      <c r="J62" s="33"/>
      <c r="K62" s="33"/>
      <c r="M62" s="30" t="str">
        <f>[1]реквизиты!$A$8</f>
        <v>Гл. секретарь, судья ВК</v>
      </c>
      <c r="P62" s="40" t="s">
        <v>59</v>
      </c>
      <c r="Q62" s="33"/>
      <c r="R62" s="33"/>
      <c r="S62" s="33"/>
      <c r="T62" s="33" t="str">
        <f>T29</f>
        <v>А.Н. Шелепин</v>
      </c>
      <c r="U62" s="33"/>
      <c r="V62" s="33"/>
    </row>
    <row r="63" spans="1:22" ht="9.75" customHeight="1">
      <c r="G63" s="34" t="s">
        <v>60</v>
      </c>
      <c r="J63" s="52" t="s">
        <v>61</v>
      </c>
      <c r="R63" s="34" t="s">
        <v>60</v>
      </c>
      <c r="U63" s="52" t="s">
        <v>61</v>
      </c>
    </row>
    <row r="67" spans="1:22">
      <c r="D67" s="272" t="s">
        <v>7</v>
      </c>
      <c r="E67" s="272"/>
      <c r="F67" s="272"/>
      <c r="G67" s="272"/>
      <c r="H67" s="272"/>
      <c r="O67" s="272" t="s">
        <v>7</v>
      </c>
      <c r="P67" s="272"/>
      <c r="Q67" s="272"/>
      <c r="R67" s="272"/>
      <c r="S67" s="272"/>
    </row>
    <row r="69" spans="1:22" ht="15.6">
      <c r="E69" s="273" t="s">
        <v>31</v>
      </c>
      <c r="F69" s="273"/>
      <c r="G69" s="273"/>
      <c r="P69" s="273" t="s">
        <v>31</v>
      </c>
      <c r="Q69" s="273"/>
      <c r="R69" s="273"/>
    </row>
    <row r="71" spans="1:22">
      <c r="A71" s="31" t="s">
        <v>32</v>
      </c>
      <c r="B71" s="31"/>
      <c r="C71" s="31"/>
      <c r="D71" s="32" t="e">
        <f>#REF!</f>
        <v>#REF!</v>
      </c>
      <c r="E71" s="32"/>
      <c r="F71" s="32"/>
      <c r="G71" s="32"/>
      <c r="H71" s="32"/>
      <c r="I71" s="32"/>
      <c r="J71" s="32"/>
      <c r="K71" s="33"/>
      <c r="M71" s="31" t="s">
        <v>32</v>
      </c>
      <c r="N71" s="31"/>
      <c r="O71" s="32" t="e">
        <f>#REF!</f>
        <v>#REF!</v>
      </c>
      <c r="P71" s="32"/>
      <c r="Q71" s="32"/>
      <c r="R71" s="32"/>
      <c r="S71" s="32"/>
      <c r="T71" s="32"/>
      <c r="U71" s="32"/>
      <c r="V71" s="33"/>
    </row>
    <row r="72" spans="1:22">
      <c r="F72" s="34" t="s">
        <v>33</v>
      </c>
      <c r="Q72" s="34" t="s">
        <v>33</v>
      </c>
    </row>
    <row r="73" spans="1:22" ht="25.5" customHeight="1">
      <c r="A73" s="30" t="s">
        <v>34</v>
      </c>
      <c r="F73" s="275" t="str">
        <f>призеры!$A$3</f>
        <v>ЧЕМПИОНАТ УРАЛЬСКОГО ФЕДЕРАЛЬНОГО ОКРУГА ПО БОЕВОМУ САМБО СРЕДИ МУЖЧИН</v>
      </c>
      <c r="G73" s="275"/>
      <c r="H73" s="275"/>
      <c r="I73" s="275"/>
      <c r="J73" s="275"/>
      <c r="K73" s="275"/>
      <c r="M73" s="30" t="s">
        <v>34</v>
      </c>
      <c r="Q73" s="275" t="str">
        <f>призеры!$A$3</f>
        <v>ЧЕМПИОНАТ УРАЛЬСКОГО ФЕДЕРАЛЬНОГО ОКРУГА ПО БОЕВОМУ САМБО СРЕДИ МУЖЧИН</v>
      </c>
      <c r="R73" s="275"/>
      <c r="S73" s="275"/>
      <c r="T73" s="275"/>
      <c r="U73" s="275"/>
      <c r="V73" s="275"/>
    </row>
    <row r="74" spans="1:22">
      <c r="G74" s="34" t="s">
        <v>35</v>
      </c>
      <c r="R74" s="34" t="s">
        <v>35</v>
      </c>
    </row>
    <row r="75" spans="1:22">
      <c r="A75" s="30" t="s">
        <v>36</v>
      </c>
      <c r="D75" s="272" t="str">
        <f>[1]реквизиты!$F$11</f>
        <v>25 октября 2018г.</v>
      </c>
      <c r="E75" s="272"/>
      <c r="F75" s="272"/>
      <c r="G75" s="33"/>
      <c r="H75" s="30" t="s">
        <v>37</v>
      </c>
      <c r="I75" s="272" t="str">
        <f>[1]реквизиты!$D$11</f>
        <v>г.Екатеринбург</v>
      </c>
      <c r="J75" s="272"/>
      <c r="K75" s="33"/>
      <c r="M75" s="30" t="s">
        <v>36</v>
      </c>
      <c r="O75" s="272" t="str">
        <f>[1]реквизиты!$F$11</f>
        <v>25 октября 2018г.</v>
      </c>
      <c r="P75" s="272"/>
      <c r="Q75" s="272"/>
      <c r="R75" s="33"/>
      <c r="S75" s="30" t="s">
        <v>37</v>
      </c>
      <c r="T75" s="272" t="str">
        <f>[1]реквизиты!$D$11</f>
        <v>г.Екатеринбург</v>
      </c>
      <c r="U75" s="272"/>
      <c r="V75" s="33"/>
    </row>
    <row r="76" spans="1:22">
      <c r="D76" s="34" t="s">
        <v>38</v>
      </c>
      <c r="J76" s="34" t="s">
        <v>39</v>
      </c>
      <c r="O76" s="34" t="s">
        <v>38</v>
      </c>
      <c r="U76" s="34" t="s">
        <v>39</v>
      </c>
    </row>
    <row r="77" spans="1:22">
      <c r="A77" s="35"/>
      <c r="B77" s="35"/>
      <c r="C77" s="35"/>
      <c r="D77" s="30" t="s">
        <v>40</v>
      </c>
      <c r="F77" s="33" t="e">
        <f>#REF!</f>
        <v>#REF!</v>
      </c>
      <c r="G77" s="33"/>
      <c r="H77" s="36" t="s">
        <v>41</v>
      </c>
      <c r="M77" s="35"/>
      <c r="N77" s="35"/>
      <c r="O77" s="30" t="s">
        <v>40</v>
      </c>
      <c r="Q77" s="33" t="e">
        <f>#REF!</f>
        <v>#REF!</v>
      </c>
      <c r="R77" s="33"/>
      <c r="S77" s="36" t="s">
        <v>41</v>
      </c>
    </row>
    <row r="78" spans="1:22">
      <c r="A78" s="35"/>
      <c r="B78" s="35"/>
      <c r="C78" s="35"/>
      <c r="D78" s="37"/>
      <c r="E78" s="35"/>
      <c r="F78" s="35"/>
      <c r="M78" s="35"/>
      <c r="N78" s="35"/>
      <c r="O78" s="37"/>
      <c r="P78" s="35"/>
      <c r="Q78" s="35"/>
    </row>
    <row r="79" spans="1:22">
      <c r="A79" s="30" t="s">
        <v>42</v>
      </c>
      <c r="C79" s="39" t="s">
        <v>100</v>
      </c>
      <c r="D79" s="33"/>
      <c r="E79" s="30" t="s">
        <v>43</v>
      </c>
      <c r="F79" s="53" t="e">
        <f>#REF!</f>
        <v>#REF!</v>
      </c>
      <c r="G79" s="268" t="s">
        <v>93</v>
      </c>
      <c r="H79" s="268"/>
      <c r="I79" s="268"/>
      <c r="J79" s="268"/>
      <c r="K79" s="268"/>
      <c r="M79" s="30" t="s">
        <v>42</v>
      </c>
      <c r="N79" s="39" t="s">
        <v>101</v>
      </c>
      <c r="O79" s="33"/>
      <c r="P79" s="30" t="s">
        <v>43</v>
      </c>
      <c r="Q79" s="38" t="e">
        <f>#REF!</f>
        <v>#REF!</v>
      </c>
      <c r="R79" s="268" t="s">
        <v>93</v>
      </c>
      <c r="S79" s="268"/>
      <c r="T79" s="268"/>
      <c r="U79" s="268"/>
      <c r="V79" s="268"/>
    </row>
    <row r="80" spans="1:22">
      <c r="A80" s="268" t="s">
        <v>94</v>
      </c>
      <c r="B80" s="268"/>
      <c r="C80" s="268"/>
      <c r="D80" s="268"/>
      <c r="E80" s="268"/>
      <c r="F80" s="268"/>
      <c r="G80" s="268"/>
      <c r="H80" s="268"/>
      <c r="I80" s="268"/>
      <c r="J80" s="268"/>
      <c r="K80" s="268"/>
      <c r="M80" s="268" t="s">
        <v>92</v>
      </c>
      <c r="N80" s="268"/>
      <c r="O80" s="268"/>
      <c r="P80" s="268"/>
      <c r="Q80" s="268"/>
      <c r="R80" s="268"/>
      <c r="S80" s="268"/>
      <c r="T80" s="268"/>
      <c r="U80" s="268"/>
      <c r="V80" s="268"/>
    </row>
    <row r="81" spans="1:22">
      <c r="A81" s="30" t="s">
        <v>46</v>
      </c>
      <c r="D81" s="30" t="s">
        <v>47</v>
      </c>
      <c r="E81" s="41">
        <v>4</v>
      </c>
      <c r="F81" s="40" t="s">
        <v>48</v>
      </c>
      <c r="G81" s="36" t="s">
        <v>49</v>
      </c>
      <c r="M81" s="30" t="s">
        <v>46</v>
      </c>
      <c r="O81" s="30" t="s">
        <v>47</v>
      </c>
      <c r="P81" s="41">
        <v>4</v>
      </c>
      <c r="Q81" s="40" t="s">
        <v>68</v>
      </c>
      <c r="R81" s="36" t="s">
        <v>49</v>
      </c>
    </row>
    <row r="82" spans="1:22" ht="13.8" thickBot="1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M82" s="42"/>
      <c r="N82" s="42"/>
      <c r="O82" s="42"/>
      <c r="P82" s="42"/>
      <c r="Q82" s="42"/>
      <c r="R82" s="42"/>
      <c r="S82" s="42"/>
      <c r="T82" s="42"/>
      <c r="U82" s="42"/>
      <c r="V82" s="42"/>
    </row>
    <row r="83" spans="1:22">
      <c r="A83" s="66" t="s">
        <v>50</v>
      </c>
      <c r="B83" s="61" t="s">
        <v>50</v>
      </c>
      <c r="C83" s="269" t="s">
        <v>51</v>
      </c>
      <c r="D83" s="270"/>
      <c r="E83" s="270"/>
      <c r="F83" s="271"/>
      <c r="G83" s="276" t="s">
        <v>52</v>
      </c>
      <c r="H83" s="277"/>
      <c r="I83" s="278"/>
      <c r="J83" s="68" t="s">
        <v>53</v>
      </c>
      <c r="K83" s="69"/>
      <c r="M83" s="43" t="s">
        <v>50</v>
      </c>
      <c r="N83" s="269" t="s">
        <v>51</v>
      </c>
      <c r="O83" s="270"/>
      <c r="P83" s="270"/>
      <c r="Q83" s="271"/>
      <c r="R83" s="276" t="s">
        <v>52</v>
      </c>
      <c r="S83" s="277"/>
      <c r="T83" s="278"/>
      <c r="U83" s="43" t="s">
        <v>53</v>
      </c>
      <c r="V83" s="69"/>
    </row>
    <row r="84" spans="1:22">
      <c r="A84" s="67">
        <v>15</v>
      </c>
      <c r="B84" s="63">
        <v>1</v>
      </c>
      <c r="C84" s="47" t="s">
        <v>153</v>
      </c>
      <c r="D84" s="48"/>
      <c r="E84" s="48"/>
      <c r="F84" s="49"/>
      <c r="G84" s="282" t="s">
        <v>157</v>
      </c>
      <c r="H84" s="283"/>
      <c r="I84" s="284"/>
      <c r="J84" s="50" t="s">
        <v>54</v>
      </c>
      <c r="K84" s="49"/>
      <c r="L84" s="30">
        <v>1</v>
      </c>
      <c r="M84" s="46">
        <v>1</v>
      </c>
      <c r="N84" s="47" t="s">
        <v>159</v>
      </c>
      <c r="O84" s="48"/>
      <c r="P84" s="48"/>
      <c r="Q84" s="49"/>
      <c r="R84" s="282" t="s">
        <v>125</v>
      </c>
      <c r="S84" s="283"/>
      <c r="T84" s="284"/>
      <c r="U84" s="51" t="s">
        <v>139</v>
      </c>
      <c r="V84" s="49"/>
    </row>
    <row r="85" spans="1:22">
      <c r="A85" s="67">
        <v>11</v>
      </c>
      <c r="B85" s="63">
        <v>2</v>
      </c>
      <c r="C85" s="47" t="s">
        <v>154</v>
      </c>
      <c r="D85" s="48"/>
      <c r="E85" s="48"/>
      <c r="F85" s="49"/>
      <c r="G85" s="282" t="s">
        <v>143</v>
      </c>
      <c r="H85" s="283"/>
      <c r="I85" s="284"/>
      <c r="J85" s="50" t="s">
        <v>55</v>
      </c>
      <c r="K85" s="49"/>
      <c r="L85" s="30">
        <v>5</v>
      </c>
      <c r="M85" s="46">
        <v>2</v>
      </c>
      <c r="N85" s="47" t="s">
        <v>160</v>
      </c>
      <c r="O85" s="48"/>
      <c r="P85" s="48"/>
      <c r="Q85" s="49"/>
      <c r="R85" s="50" t="s">
        <v>161</v>
      </c>
      <c r="S85" s="49"/>
      <c r="T85" s="51"/>
      <c r="U85" s="51" t="s">
        <v>139</v>
      </c>
      <c r="V85" s="49"/>
    </row>
    <row r="86" spans="1:22">
      <c r="A86" s="67">
        <v>9</v>
      </c>
      <c r="B86" s="63">
        <v>3</v>
      </c>
      <c r="C86" s="47" t="s">
        <v>155</v>
      </c>
      <c r="D86" s="48"/>
      <c r="E86" s="48"/>
      <c r="F86" s="49"/>
      <c r="G86" s="282" t="s">
        <v>158</v>
      </c>
      <c r="H86" s="283"/>
      <c r="I86" s="284"/>
      <c r="J86" s="50" t="s">
        <v>54</v>
      </c>
      <c r="K86" s="49"/>
      <c r="L86" s="30">
        <v>15</v>
      </c>
      <c r="M86" s="46">
        <v>3</v>
      </c>
      <c r="N86" s="47" t="s">
        <v>153</v>
      </c>
      <c r="O86" s="48"/>
      <c r="P86" s="48"/>
      <c r="Q86" s="49"/>
      <c r="R86" s="50" t="s">
        <v>157</v>
      </c>
      <c r="S86" s="49"/>
      <c r="T86" s="51"/>
      <c r="U86" s="51" t="s">
        <v>139</v>
      </c>
      <c r="V86" s="49"/>
    </row>
    <row r="87" spans="1:22">
      <c r="A87" s="67">
        <v>14</v>
      </c>
      <c r="B87" s="63">
        <v>4</v>
      </c>
      <c r="C87" s="47" t="s">
        <v>156</v>
      </c>
      <c r="D87" s="48"/>
      <c r="E87" s="48"/>
      <c r="F87" s="49"/>
      <c r="G87" s="282" t="s">
        <v>106</v>
      </c>
      <c r="H87" s="283"/>
      <c r="I87" s="284"/>
      <c r="J87" s="50" t="s">
        <v>54</v>
      </c>
      <c r="K87" s="49"/>
      <c r="L87" s="30">
        <v>14</v>
      </c>
      <c r="M87" s="46">
        <v>4</v>
      </c>
      <c r="N87" s="47" t="s">
        <v>156</v>
      </c>
      <c r="O87" s="48"/>
      <c r="P87" s="48"/>
      <c r="Q87" s="49"/>
      <c r="R87" s="50" t="s">
        <v>106</v>
      </c>
      <c r="S87" s="49"/>
      <c r="T87" s="51"/>
      <c r="U87" s="51" t="s">
        <v>55</v>
      </c>
      <c r="V87" s="49"/>
    </row>
    <row r="88" spans="1:22">
      <c r="A88" s="46"/>
      <c r="B88" s="63"/>
      <c r="C88" s="47">
        <v>0</v>
      </c>
      <c r="D88" s="48"/>
      <c r="E88" s="48"/>
      <c r="F88" s="49"/>
      <c r="G88" s="50">
        <v>0</v>
      </c>
      <c r="H88" s="49"/>
      <c r="I88" s="51">
        <v>0</v>
      </c>
      <c r="J88" s="50"/>
      <c r="K88" s="49"/>
      <c r="M88" s="46">
        <v>5</v>
      </c>
      <c r="N88" s="47">
        <v>0</v>
      </c>
      <c r="O88" s="48"/>
      <c r="P88" s="48"/>
      <c r="Q88" s="49"/>
      <c r="R88" s="50">
        <v>0</v>
      </c>
      <c r="S88" s="49"/>
      <c r="T88" s="51">
        <v>0</v>
      </c>
      <c r="U88" s="51"/>
      <c r="V88" s="49"/>
    </row>
    <row r="89" spans="1:22">
      <c r="A89" s="46"/>
      <c r="B89" s="63"/>
      <c r="C89" s="47">
        <v>0</v>
      </c>
      <c r="D89" s="48"/>
      <c r="E89" s="48"/>
      <c r="F89" s="49"/>
      <c r="G89" s="50">
        <v>0</v>
      </c>
      <c r="H89" s="49"/>
      <c r="I89" s="51">
        <v>0</v>
      </c>
      <c r="J89" s="50"/>
      <c r="K89" s="49"/>
      <c r="M89" s="46">
        <v>6</v>
      </c>
      <c r="N89" s="47">
        <v>0</v>
      </c>
      <c r="O89" s="48"/>
      <c r="P89" s="48"/>
      <c r="Q89" s="49"/>
      <c r="R89" s="50">
        <v>0</v>
      </c>
      <c r="S89" s="49"/>
      <c r="T89" s="51">
        <v>0</v>
      </c>
      <c r="U89" s="51"/>
      <c r="V89" s="49"/>
    </row>
    <row r="90" spans="1:22">
      <c r="C90" s="47">
        <v>0</v>
      </c>
      <c r="D90" s="48"/>
      <c r="E90" s="48"/>
      <c r="F90" s="49"/>
      <c r="G90" s="50">
        <v>0</v>
      </c>
      <c r="H90" s="49"/>
      <c r="I90" s="51">
        <v>0</v>
      </c>
      <c r="J90" s="50"/>
      <c r="K90" s="49"/>
      <c r="M90" s="46">
        <v>7</v>
      </c>
      <c r="N90" s="47">
        <v>0</v>
      </c>
      <c r="O90" s="48"/>
      <c r="P90" s="48"/>
      <c r="Q90" s="49"/>
      <c r="R90" s="50">
        <v>0</v>
      </c>
      <c r="S90" s="49"/>
      <c r="T90" s="51">
        <v>0</v>
      </c>
      <c r="U90" s="51"/>
      <c r="V90" s="49"/>
    </row>
    <row r="92" spans="1:22">
      <c r="F92" s="30" t="s">
        <v>56</v>
      </c>
      <c r="H92" s="33" t="s">
        <v>69</v>
      </c>
      <c r="I92" s="33"/>
      <c r="J92" s="33"/>
      <c r="K92" s="33"/>
      <c r="Q92" s="30" t="s">
        <v>56</v>
      </c>
      <c r="S92" s="33" t="s">
        <v>69</v>
      </c>
      <c r="T92" s="33"/>
      <c r="U92" s="33"/>
      <c r="V92" s="33"/>
    </row>
    <row r="93" spans="1:22">
      <c r="A93" s="30" t="str">
        <f>[1]реквизиты!$A$6</f>
        <v>Гл. судья, судья ВК</v>
      </c>
      <c r="I93" s="34" t="s">
        <v>58</v>
      </c>
      <c r="T93" s="34" t="s">
        <v>58</v>
      </c>
    </row>
    <row r="94" spans="1:22">
      <c r="E94" s="30" t="s">
        <v>59</v>
      </c>
      <c r="F94" s="33"/>
      <c r="G94" s="33"/>
      <c r="H94" s="33"/>
      <c r="I94" s="33" t="str">
        <f>I27</f>
        <v>А.С. Тимошин</v>
      </c>
      <c r="J94" s="33"/>
      <c r="K94" s="33"/>
      <c r="M94" s="30" t="str">
        <f>[1]реквизиты!$A$6</f>
        <v>Гл. судья, судья ВК</v>
      </c>
      <c r="P94" s="30" t="s">
        <v>59</v>
      </c>
      <c r="Q94" s="33"/>
      <c r="R94" s="33"/>
      <c r="S94" s="33"/>
      <c r="T94" s="33" t="str">
        <f>T27</f>
        <v>А.С. Тимошин</v>
      </c>
      <c r="U94" s="33"/>
      <c r="V94" s="33"/>
    </row>
    <row r="95" spans="1:22">
      <c r="A95" s="30" t="str">
        <f>[1]реквизиты!$A$8</f>
        <v>Гл. секретарь, судья ВК</v>
      </c>
      <c r="G95" s="34" t="s">
        <v>60</v>
      </c>
      <c r="J95" s="52" t="s">
        <v>61</v>
      </c>
      <c r="R95" s="34" t="s">
        <v>60</v>
      </c>
      <c r="U95" s="52" t="s">
        <v>61</v>
      </c>
    </row>
    <row r="96" spans="1:22">
      <c r="E96" s="40" t="s">
        <v>59</v>
      </c>
      <c r="F96" s="33"/>
      <c r="G96" s="33"/>
      <c r="H96" s="33"/>
      <c r="I96" s="33" t="str">
        <f>I29</f>
        <v>А.Н. Шелепин</v>
      </c>
      <c r="J96" s="33"/>
      <c r="K96" s="33"/>
      <c r="M96" s="30" t="str">
        <f>[1]реквизиты!$A$8</f>
        <v>Гл. секретарь, судья ВК</v>
      </c>
      <c r="P96" s="40" t="s">
        <v>59</v>
      </c>
      <c r="Q96" s="33"/>
      <c r="R96" s="33"/>
      <c r="S96" s="33"/>
      <c r="T96" s="33" t="str">
        <f>T29</f>
        <v>А.Н. Шелепин</v>
      </c>
      <c r="U96" s="33"/>
      <c r="V96" s="33"/>
    </row>
    <row r="97" spans="1:22">
      <c r="G97" s="34" t="s">
        <v>60</v>
      </c>
      <c r="J97" s="52" t="s">
        <v>61</v>
      </c>
      <c r="R97" s="34" t="s">
        <v>60</v>
      </c>
      <c r="U97" s="52" t="s">
        <v>61</v>
      </c>
    </row>
    <row r="101" spans="1:22">
      <c r="D101" s="272" t="s">
        <v>7</v>
      </c>
      <c r="E101" s="272"/>
      <c r="F101" s="272"/>
      <c r="G101" s="272"/>
      <c r="H101" s="272"/>
      <c r="O101" s="272" t="s">
        <v>7</v>
      </c>
      <c r="P101" s="272"/>
      <c r="Q101" s="272"/>
      <c r="R101" s="272"/>
      <c r="S101" s="272"/>
    </row>
    <row r="103" spans="1:22" ht="15.6">
      <c r="E103" s="273" t="s">
        <v>31</v>
      </c>
      <c r="F103" s="273"/>
      <c r="G103" s="273"/>
      <c r="P103" s="273" t="s">
        <v>31</v>
      </c>
      <c r="Q103" s="273"/>
      <c r="R103" s="273"/>
    </row>
    <row r="105" spans="1:22">
      <c r="A105" s="31" t="s">
        <v>32</v>
      </c>
      <c r="B105" s="31"/>
      <c r="C105" s="31"/>
      <c r="D105" s="32" t="e">
        <f>#REF!</f>
        <v>#REF!</v>
      </c>
      <c r="E105" s="32"/>
      <c r="F105" s="32"/>
      <c r="G105" s="32"/>
      <c r="H105" s="32"/>
      <c r="I105" s="32"/>
      <c r="J105" s="32"/>
      <c r="K105" s="33"/>
      <c r="M105" s="31" t="s">
        <v>32</v>
      </c>
      <c r="N105" s="31"/>
      <c r="O105" s="32" t="e">
        <f>#REF!</f>
        <v>#REF!</v>
      </c>
      <c r="P105" s="32"/>
      <c r="Q105" s="32"/>
      <c r="R105" s="32"/>
      <c r="S105" s="32"/>
      <c r="T105" s="32"/>
      <c r="U105" s="32"/>
      <c r="V105" s="33"/>
    </row>
    <row r="106" spans="1:22" ht="30" customHeight="1">
      <c r="F106" s="34" t="s">
        <v>33</v>
      </c>
      <c r="Q106" s="34" t="s">
        <v>33</v>
      </c>
    </row>
    <row r="107" spans="1:22" ht="25.5" customHeight="1">
      <c r="A107" s="30" t="s">
        <v>34</v>
      </c>
      <c r="F107" s="275" t="str">
        <f>призеры!$A$3</f>
        <v>ЧЕМПИОНАТ УРАЛЬСКОГО ФЕДЕРАЛЬНОГО ОКРУГА ПО БОЕВОМУ САМБО СРЕДИ МУЖЧИН</v>
      </c>
      <c r="G107" s="275"/>
      <c r="H107" s="275"/>
      <c r="I107" s="275"/>
      <c r="J107" s="275"/>
      <c r="K107" s="275"/>
      <c r="M107" s="30" t="s">
        <v>34</v>
      </c>
      <c r="Q107" s="275" t="str">
        <f>призеры!$A$3</f>
        <v>ЧЕМПИОНАТ УРАЛЬСКОГО ФЕДЕРАЛЬНОГО ОКРУГА ПО БОЕВОМУ САМБО СРЕДИ МУЖЧИН</v>
      </c>
      <c r="R107" s="275"/>
      <c r="S107" s="275"/>
      <c r="T107" s="275"/>
      <c r="U107" s="275"/>
      <c r="V107" s="275"/>
    </row>
    <row r="108" spans="1:22">
      <c r="G108" s="34" t="s">
        <v>35</v>
      </c>
      <c r="R108" s="34" t="s">
        <v>35</v>
      </c>
    </row>
    <row r="109" spans="1:22">
      <c r="A109" s="30" t="s">
        <v>36</v>
      </c>
      <c r="D109" s="272" t="str">
        <f>[1]реквизиты!$F$11</f>
        <v>25 октября 2018г.</v>
      </c>
      <c r="E109" s="272"/>
      <c r="F109" s="272"/>
      <c r="G109" s="33"/>
      <c r="H109" s="30" t="s">
        <v>37</v>
      </c>
      <c r="I109" s="272" t="str">
        <f>[1]реквизиты!$D$11</f>
        <v>г.Екатеринбург</v>
      </c>
      <c r="J109" s="272"/>
      <c r="K109" s="33"/>
      <c r="M109" s="30" t="s">
        <v>36</v>
      </c>
      <c r="O109" s="272" t="str">
        <f>[1]реквизиты!$F$11</f>
        <v>25 октября 2018г.</v>
      </c>
      <c r="P109" s="272"/>
      <c r="Q109" s="272"/>
      <c r="R109" s="33"/>
      <c r="S109" s="30" t="s">
        <v>37</v>
      </c>
      <c r="T109" s="272" t="str">
        <f>[1]реквизиты!$D$11</f>
        <v>г.Екатеринбург</v>
      </c>
      <c r="U109" s="272"/>
      <c r="V109" s="33"/>
    </row>
    <row r="110" spans="1:22">
      <c r="D110" s="34" t="s">
        <v>38</v>
      </c>
      <c r="J110" s="34" t="s">
        <v>39</v>
      </c>
      <c r="O110" s="34" t="s">
        <v>38</v>
      </c>
      <c r="U110" s="34" t="s">
        <v>39</v>
      </c>
    </row>
    <row r="111" spans="1:22">
      <c r="A111" s="35"/>
      <c r="B111" s="35"/>
      <c r="C111" s="35"/>
      <c r="D111" s="30" t="s">
        <v>40</v>
      </c>
      <c r="F111" s="33" t="e">
        <f>#REF!</f>
        <v>#REF!</v>
      </c>
      <c r="G111" s="33"/>
      <c r="H111" s="36" t="s">
        <v>41</v>
      </c>
      <c r="M111" s="35"/>
      <c r="N111" s="35"/>
      <c r="O111" s="30" t="s">
        <v>40</v>
      </c>
      <c r="Q111" s="33" t="e">
        <f>#REF!</f>
        <v>#REF!</v>
      </c>
      <c r="R111" s="33"/>
      <c r="S111" s="36" t="s">
        <v>41</v>
      </c>
    </row>
    <row r="112" spans="1:22">
      <c r="A112" s="35"/>
      <c r="B112" s="35"/>
      <c r="C112" s="35"/>
      <c r="D112" s="37"/>
      <c r="E112" s="35"/>
      <c r="F112" s="35"/>
      <c r="M112" s="35"/>
      <c r="N112" s="35"/>
      <c r="O112" s="37"/>
      <c r="P112" s="35"/>
      <c r="Q112" s="35"/>
    </row>
    <row r="113" spans="1:22">
      <c r="A113" s="30" t="s">
        <v>42</v>
      </c>
      <c r="C113" s="39" t="e">
        <f>#REF!</f>
        <v>#REF!</v>
      </c>
      <c r="D113" s="33"/>
      <c r="E113" s="30" t="s">
        <v>43</v>
      </c>
      <c r="F113" s="53" t="e">
        <f>#REF!</f>
        <v>#REF!</v>
      </c>
      <c r="G113" s="268" t="s">
        <v>44</v>
      </c>
      <c r="H113" s="268"/>
      <c r="I113" s="268"/>
      <c r="J113" s="268"/>
      <c r="K113" s="268"/>
      <c r="M113" s="30" t="s">
        <v>42</v>
      </c>
      <c r="N113" s="39" t="e">
        <f>#REF!</f>
        <v>#REF!</v>
      </c>
      <c r="O113" s="33"/>
      <c r="P113" s="30" t="s">
        <v>43</v>
      </c>
      <c r="Q113" s="38" t="e">
        <f>#REF!</f>
        <v>#REF!</v>
      </c>
      <c r="R113" s="268" t="s">
        <v>45</v>
      </c>
      <c r="S113" s="268"/>
      <c r="T113" s="268"/>
      <c r="U113" s="268"/>
      <c r="V113" s="268"/>
    </row>
    <row r="114" spans="1:22">
      <c r="A114" s="268" t="e">
        <f>#REF!</f>
        <v>#REF!</v>
      </c>
      <c r="B114" s="268"/>
      <c r="C114" s="268"/>
      <c r="D114" s="268"/>
      <c r="E114" s="268"/>
      <c r="F114" s="268"/>
      <c r="G114" s="268"/>
      <c r="H114" s="268"/>
      <c r="I114" s="268"/>
      <c r="J114" s="268"/>
      <c r="K114" s="268"/>
      <c r="M114" s="268" t="e">
        <f>#REF!</f>
        <v>#REF!</v>
      </c>
      <c r="N114" s="268"/>
      <c r="O114" s="268"/>
      <c r="P114" s="268"/>
      <c r="Q114" s="268"/>
      <c r="R114" s="268"/>
      <c r="S114" s="268"/>
      <c r="T114" s="268"/>
      <c r="U114" s="268"/>
      <c r="V114" s="268"/>
    </row>
    <row r="115" spans="1:22">
      <c r="A115" s="30" t="s">
        <v>46</v>
      </c>
      <c r="D115" s="30" t="s">
        <v>47</v>
      </c>
      <c r="E115" s="41"/>
      <c r="F115" s="40" t="s">
        <v>48</v>
      </c>
      <c r="G115" s="36" t="s">
        <v>49</v>
      </c>
      <c r="M115" s="30" t="s">
        <v>46</v>
      </c>
      <c r="O115" s="30" t="s">
        <v>47</v>
      </c>
      <c r="P115" s="41"/>
      <c r="Q115" s="40" t="s">
        <v>48</v>
      </c>
      <c r="R115" s="36" t="s">
        <v>49</v>
      </c>
    </row>
    <row r="116" spans="1:22" ht="13.8" thickBot="1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</row>
    <row r="117" spans="1:22">
      <c r="A117" s="43" t="s">
        <v>50</v>
      </c>
      <c r="B117" s="61"/>
      <c r="C117" s="269" t="s">
        <v>51</v>
      </c>
      <c r="D117" s="270"/>
      <c r="E117" s="270"/>
      <c r="F117" s="271"/>
      <c r="G117" s="44" t="s">
        <v>52</v>
      </c>
      <c r="H117" s="45"/>
      <c r="I117" s="43" t="s">
        <v>53</v>
      </c>
      <c r="J117" s="276"/>
      <c r="K117" s="278"/>
      <c r="M117" s="43" t="s">
        <v>50</v>
      </c>
      <c r="N117" s="269" t="s">
        <v>51</v>
      </c>
      <c r="O117" s="270"/>
      <c r="P117" s="270"/>
      <c r="Q117" s="271"/>
      <c r="R117" s="44" t="s">
        <v>52</v>
      </c>
      <c r="S117" s="45"/>
      <c r="T117" s="43" t="s">
        <v>53</v>
      </c>
      <c r="U117" s="276"/>
      <c r="V117" s="278"/>
    </row>
    <row r="118" spans="1:22">
      <c r="A118" s="46">
        <v>1</v>
      </c>
      <c r="B118" s="63"/>
      <c r="C118" s="47" t="s">
        <v>159</v>
      </c>
      <c r="D118" s="48"/>
      <c r="E118" s="48"/>
      <c r="F118" s="49"/>
      <c r="G118" s="50" t="s">
        <v>125</v>
      </c>
      <c r="H118" s="49"/>
      <c r="I118" s="51" t="s">
        <v>139</v>
      </c>
      <c r="J118" s="50"/>
      <c r="K118" s="49"/>
      <c r="L118" s="30">
        <v>5</v>
      </c>
      <c r="M118" s="46">
        <v>1</v>
      </c>
      <c r="N118" s="47" t="str">
        <f>IFERROR(VLOOKUP(L118,[8]пр.взв!$B$7:$H$70,2,0),"")</f>
        <v/>
      </c>
      <c r="O118" s="48"/>
      <c r="P118" s="48"/>
      <c r="Q118" s="49"/>
      <c r="R118" s="50" t="str">
        <f>IFERROR(VLOOKUP(L118,[8]пр.взв!$B$7:$H$70,5,0),"")</f>
        <v/>
      </c>
      <c r="S118" s="49"/>
      <c r="T118" s="51" t="str">
        <f>IFERROR(VLOOKUP(L118,[8]пр.взв!$B$7:$K$70,10,0),"")</f>
        <v/>
      </c>
      <c r="U118" s="50"/>
      <c r="V118" s="49"/>
    </row>
    <row r="119" spans="1:22">
      <c r="A119" s="46">
        <v>2</v>
      </c>
      <c r="B119" s="63"/>
      <c r="C119" s="47" t="s">
        <v>162</v>
      </c>
      <c r="D119" s="48"/>
      <c r="E119" s="48"/>
      <c r="F119" s="49"/>
      <c r="G119" s="50" t="s">
        <v>165</v>
      </c>
      <c r="H119" s="49"/>
      <c r="I119" s="51" t="s">
        <v>139</v>
      </c>
      <c r="J119" s="50"/>
      <c r="K119" s="49"/>
      <c r="L119" s="30">
        <v>2</v>
      </c>
      <c r="M119" s="46">
        <v>2</v>
      </c>
      <c r="N119" s="47" t="str">
        <f>IFERROR(VLOOKUP(L119,[8]пр.взв!$B$7:$H$70,2,0),"")</f>
        <v>БОГОМОЛОВ Артем Александрович</v>
      </c>
      <c r="O119" s="48"/>
      <c r="P119" s="48"/>
      <c r="Q119" s="49"/>
      <c r="R119" s="50" t="str">
        <f>IFERROR(VLOOKUP(L119,[8]пр.взв!$B$7:$H$70,5,0),"")</f>
        <v xml:space="preserve">Челябинская, Челябинск, </v>
      </c>
      <c r="S119" s="49"/>
      <c r="T119" s="51" t="str">
        <f>IFERROR(VLOOKUP(L119,[8]пр.взв!$B$7:$K$70,10,0),"")</f>
        <v>КМС</v>
      </c>
      <c r="U119" s="50"/>
      <c r="V119" s="49"/>
    </row>
    <row r="120" spans="1:22">
      <c r="A120" s="46">
        <v>3</v>
      </c>
      <c r="B120" s="63"/>
      <c r="C120" s="47" t="s">
        <v>163</v>
      </c>
      <c r="D120" s="48"/>
      <c r="E120" s="48"/>
      <c r="F120" s="49"/>
      <c r="G120" s="50" t="s">
        <v>165</v>
      </c>
      <c r="H120" s="49"/>
      <c r="I120" s="51" t="s">
        <v>139</v>
      </c>
      <c r="J120" s="50"/>
      <c r="K120" s="49"/>
      <c r="M120" s="46">
        <v>3</v>
      </c>
      <c r="N120" s="47" t="str">
        <f>IFERROR(VLOOKUP(L120,[8]пр.взв!$B$7:$H$70,2,0),"")</f>
        <v/>
      </c>
      <c r="O120" s="48"/>
      <c r="P120" s="48"/>
      <c r="Q120" s="49"/>
      <c r="R120" s="50" t="str">
        <f>IFERROR(VLOOKUP(L120,[8]пр.взв!$B$7:$H$70,5,0),"")</f>
        <v/>
      </c>
      <c r="S120" s="49"/>
      <c r="T120" s="51" t="str">
        <f>IFERROR(VLOOKUP(L120,[8]пр.взв!$B$7:$K$70,10,0),"")</f>
        <v/>
      </c>
      <c r="U120" s="50"/>
      <c r="V120" s="49"/>
    </row>
    <row r="121" spans="1:22">
      <c r="A121" s="46">
        <v>4</v>
      </c>
      <c r="B121" s="63"/>
      <c r="C121" s="47" t="s">
        <v>164</v>
      </c>
      <c r="D121" s="48"/>
      <c r="E121" s="48"/>
      <c r="F121" s="49"/>
      <c r="G121" s="50" t="s">
        <v>166</v>
      </c>
      <c r="H121" s="49"/>
      <c r="I121" s="51" t="s">
        <v>139</v>
      </c>
      <c r="J121" s="50"/>
      <c r="K121" s="49"/>
      <c r="M121" s="46">
        <v>4</v>
      </c>
      <c r="N121" s="47" t="str">
        <f>IFERROR(VLOOKUP(L121,[8]пр.взв!$B$7:$H$70,2,0),"")</f>
        <v/>
      </c>
      <c r="O121" s="48"/>
      <c r="P121" s="48"/>
      <c r="Q121" s="49"/>
      <c r="R121" s="50" t="str">
        <f>IFERROR(VLOOKUP(L121,[8]пр.взв!$B$7:$H$70,5,0),"")</f>
        <v/>
      </c>
      <c r="S121" s="49"/>
      <c r="T121" s="51" t="str">
        <f>IFERROR(VLOOKUP(L121,[8]пр.взв!$B$7:$K$70,10,0),"")</f>
        <v/>
      </c>
      <c r="U121" s="50"/>
      <c r="V121" s="49"/>
    </row>
    <row r="122" spans="1:22">
      <c r="A122" s="46">
        <v>5</v>
      </c>
      <c r="B122" s="63"/>
      <c r="C122" s="47" t="s">
        <v>160</v>
      </c>
      <c r="D122" s="48"/>
      <c r="E122" s="48"/>
      <c r="F122" s="49"/>
      <c r="G122" s="50" t="s">
        <v>161</v>
      </c>
      <c r="H122" s="49"/>
      <c r="I122" s="51" t="s">
        <v>139</v>
      </c>
      <c r="J122" s="50"/>
      <c r="K122" s="49"/>
      <c r="M122" s="46">
        <v>5</v>
      </c>
      <c r="N122" s="47" t="str">
        <f>IFERROR(VLOOKUP(L122,[8]пр.взв!$B$7:$H$70,2,0),"")</f>
        <v/>
      </c>
      <c r="O122" s="48"/>
      <c r="P122" s="48"/>
      <c r="Q122" s="49"/>
      <c r="R122" s="50" t="str">
        <f>IFERROR(VLOOKUP(L122,[8]пр.взв!$B$7:$H$70,5,0),"")</f>
        <v/>
      </c>
      <c r="S122" s="49"/>
      <c r="T122" s="51" t="str">
        <f>IFERROR(VLOOKUP(L122,[8]пр.взв!$B$7:$K$70,10,0),"")</f>
        <v/>
      </c>
      <c r="U122" s="50"/>
      <c r="V122" s="49"/>
    </row>
    <row r="123" spans="1:22">
      <c r="A123" s="46"/>
      <c r="B123" s="63"/>
      <c r="C123" s="47">
        <v>0</v>
      </c>
      <c r="D123" s="48"/>
      <c r="E123" s="48"/>
      <c r="F123" s="49"/>
      <c r="G123" s="50">
        <v>0</v>
      </c>
      <c r="H123" s="49"/>
      <c r="I123" s="51">
        <v>0</v>
      </c>
      <c r="J123" s="50"/>
      <c r="K123" s="49"/>
      <c r="M123" s="46">
        <v>6</v>
      </c>
      <c r="N123" s="47" t="str">
        <f>IFERROR(VLOOKUP(L123,[8]пр.взв!$B$7:$H$70,2,0),"")</f>
        <v/>
      </c>
      <c r="O123" s="48"/>
      <c r="P123" s="48"/>
      <c r="Q123" s="49"/>
      <c r="R123" s="50" t="str">
        <f>IFERROR(VLOOKUP(L123,[8]пр.взв!$B$7:$H$70,5,0),"")</f>
        <v/>
      </c>
      <c r="S123" s="49"/>
      <c r="T123" s="51" t="str">
        <f>IFERROR(VLOOKUP(L123,[8]пр.взв!$B$7:$K$70,10,0),"")</f>
        <v/>
      </c>
      <c r="U123" s="50"/>
      <c r="V123" s="49"/>
    </row>
    <row r="124" spans="1:22">
      <c r="A124" s="64"/>
      <c r="B124" s="65"/>
      <c r="C124" s="47">
        <v>0</v>
      </c>
      <c r="D124" s="48"/>
      <c r="E124" s="48"/>
      <c r="F124" s="49"/>
      <c r="G124" s="50">
        <v>0</v>
      </c>
      <c r="H124" s="49"/>
      <c r="I124" s="51">
        <v>0</v>
      </c>
      <c r="J124" s="50"/>
      <c r="K124" s="49"/>
      <c r="M124" s="46">
        <v>7</v>
      </c>
      <c r="N124" s="47" t="str">
        <f>IFERROR(VLOOKUP(L124,[8]пр.взв!$B$7:$H$70,2,0),"")</f>
        <v/>
      </c>
      <c r="O124" s="48"/>
      <c r="P124" s="48"/>
      <c r="Q124" s="49"/>
      <c r="R124" s="50" t="str">
        <f>IFERROR(VLOOKUP(L124,[8]пр.взв!$B$7:$H$70,5,0),"")</f>
        <v/>
      </c>
      <c r="S124" s="49"/>
      <c r="T124" s="51" t="str">
        <f>IFERROR(VLOOKUP(L124,[8]пр.взв!$B$7:$K$70,10,0),"")</f>
        <v/>
      </c>
      <c r="U124" s="50"/>
      <c r="V124" s="49"/>
    </row>
    <row r="126" spans="1:22">
      <c r="F126" s="30" t="s">
        <v>56</v>
      </c>
      <c r="H126" s="33" t="s">
        <v>57</v>
      </c>
      <c r="I126" s="33"/>
      <c r="J126" s="33"/>
      <c r="K126" s="33"/>
      <c r="Q126" s="30" t="s">
        <v>56</v>
      </c>
      <c r="S126" s="33" t="s">
        <v>62</v>
      </c>
      <c r="T126" s="33"/>
      <c r="U126" s="33"/>
      <c r="V126" s="33"/>
    </row>
    <row r="127" spans="1:22">
      <c r="A127" s="30" t="str">
        <f>[1]реквизиты!$A$6</f>
        <v>Гл. судья, судья ВК</v>
      </c>
      <c r="I127" s="34" t="s">
        <v>58</v>
      </c>
      <c r="T127" s="34" t="s">
        <v>58</v>
      </c>
    </row>
    <row r="128" spans="1:22">
      <c r="E128" s="30" t="s">
        <v>59</v>
      </c>
      <c r="F128" s="33"/>
      <c r="G128" s="33"/>
      <c r="H128" s="33"/>
      <c r="I128" s="33" t="str">
        <f>[1]реквизиты!$G$6</f>
        <v>А.С. Тимошин</v>
      </c>
      <c r="J128" s="33"/>
      <c r="K128" s="33"/>
      <c r="M128" s="30" t="str">
        <f>[1]реквизиты!$A$6</f>
        <v>Гл. судья, судья ВК</v>
      </c>
      <c r="P128" s="30" t="s">
        <v>59</v>
      </c>
      <c r="Q128" s="33"/>
      <c r="R128" s="33"/>
      <c r="S128" s="33"/>
      <c r="T128" s="33" t="str">
        <f>[1]реквизиты!$G$6</f>
        <v>А.С. Тимошин</v>
      </c>
      <c r="U128" s="33"/>
      <c r="V128" s="33"/>
    </row>
    <row r="129" spans="1:22">
      <c r="A129" s="30" t="str">
        <f>[1]реквизиты!$A$8</f>
        <v>Гл. секретарь, судья ВК</v>
      </c>
      <c r="G129" s="34" t="s">
        <v>60</v>
      </c>
      <c r="J129" s="52" t="s">
        <v>61</v>
      </c>
      <c r="R129" s="34" t="s">
        <v>60</v>
      </c>
      <c r="U129" s="52" t="s">
        <v>61</v>
      </c>
    </row>
    <row r="130" spans="1:22">
      <c r="E130" s="40" t="s">
        <v>59</v>
      </c>
      <c r="F130" s="33"/>
      <c r="G130" s="33"/>
      <c r="H130" s="33"/>
      <c r="I130" s="33" t="str">
        <f>[1]реквизиты!$G$8</f>
        <v>А.Н. Шелепин</v>
      </c>
      <c r="J130" s="33"/>
      <c r="K130" s="33"/>
      <c r="M130" s="30" t="str">
        <f>[1]реквизиты!$A$8</f>
        <v>Гл. секретарь, судья ВК</v>
      </c>
      <c r="P130" s="40" t="s">
        <v>59</v>
      </c>
      <c r="Q130" s="33"/>
      <c r="R130" s="33"/>
      <c r="S130" s="33"/>
      <c r="T130" s="33" t="str">
        <f>[1]реквизиты!$G$8</f>
        <v>А.Н. Шелепин</v>
      </c>
      <c r="U130" s="33"/>
      <c r="V130" s="33"/>
    </row>
    <row r="131" spans="1:22">
      <c r="G131" s="34" t="s">
        <v>60</v>
      </c>
      <c r="J131" s="52" t="s">
        <v>61</v>
      </c>
      <c r="R131" s="34" t="s">
        <v>60</v>
      </c>
      <c r="U131" s="52" t="s">
        <v>61</v>
      </c>
    </row>
    <row r="134" spans="1:22">
      <c r="D134" s="272" t="s">
        <v>7</v>
      </c>
      <c r="E134" s="272"/>
      <c r="F134" s="272"/>
      <c r="G134" s="272"/>
      <c r="H134" s="272"/>
      <c r="O134" s="272" t="s">
        <v>7</v>
      </c>
      <c r="P134" s="272"/>
      <c r="Q134" s="272"/>
      <c r="R134" s="272"/>
      <c r="S134" s="272"/>
    </row>
    <row r="136" spans="1:22" ht="15.6">
      <c r="E136" s="273" t="s">
        <v>31</v>
      </c>
      <c r="F136" s="273"/>
      <c r="G136" s="273"/>
      <c r="P136" s="273" t="s">
        <v>31</v>
      </c>
      <c r="Q136" s="273"/>
      <c r="R136" s="273"/>
    </row>
    <row r="138" spans="1:22">
      <c r="A138" s="31" t="s">
        <v>32</v>
      </c>
      <c r="B138" s="31"/>
      <c r="C138" s="31"/>
      <c r="D138" s="32" t="e">
        <f>#REF!</f>
        <v>#REF!</v>
      </c>
      <c r="E138" s="32"/>
      <c r="F138" s="32"/>
      <c r="G138" s="32"/>
      <c r="H138" s="32"/>
      <c r="I138" s="32"/>
      <c r="J138" s="32"/>
      <c r="K138" s="33"/>
      <c r="M138" s="31" t="s">
        <v>32</v>
      </c>
      <c r="N138" s="31"/>
      <c r="O138" s="32"/>
      <c r="P138" s="32"/>
      <c r="Q138" s="32"/>
      <c r="R138" s="32"/>
      <c r="S138" s="32"/>
      <c r="T138" s="32"/>
      <c r="U138" s="32"/>
      <c r="V138" s="33"/>
    </row>
    <row r="139" spans="1:22">
      <c r="F139" s="34" t="s">
        <v>33</v>
      </c>
      <c r="Q139" s="34" t="s">
        <v>33</v>
      </c>
    </row>
    <row r="140" spans="1:22" ht="26.25" customHeight="1">
      <c r="A140" s="30" t="s">
        <v>34</v>
      </c>
      <c r="F140" s="275" t="str">
        <f>призеры!$A$3</f>
        <v>ЧЕМПИОНАТ УРАЛЬСКОГО ФЕДЕРАЛЬНОГО ОКРУГА ПО БОЕВОМУ САМБО СРЕДИ МУЖЧИН</v>
      </c>
      <c r="G140" s="275"/>
      <c r="H140" s="275"/>
      <c r="I140" s="275"/>
      <c r="J140" s="275"/>
      <c r="K140" s="275"/>
      <c r="M140" s="30" t="s">
        <v>34</v>
      </c>
      <c r="Q140" s="275" t="str">
        <f>призеры!$A$3</f>
        <v>ЧЕМПИОНАТ УРАЛЬСКОГО ФЕДЕРАЛЬНОГО ОКРУГА ПО БОЕВОМУ САМБО СРЕДИ МУЖЧИН</v>
      </c>
      <c r="R140" s="275"/>
      <c r="S140" s="275"/>
      <c r="T140" s="275"/>
      <c r="U140" s="275"/>
      <c r="V140" s="275"/>
    </row>
    <row r="141" spans="1:22">
      <c r="G141" s="34" t="s">
        <v>35</v>
      </c>
      <c r="R141" s="34" t="s">
        <v>35</v>
      </c>
    </row>
    <row r="142" spans="1:22">
      <c r="A142" s="30" t="s">
        <v>36</v>
      </c>
      <c r="D142" s="272" t="str">
        <f>[1]реквизиты!$F$11</f>
        <v>25 октября 2018г.</v>
      </c>
      <c r="E142" s="272"/>
      <c r="F142" s="272"/>
      <c r="G142" s="33"/>
      <c r="H142" s="30" t="s">
        <v>37</v>
      </c>
      <c r="I142" s="272" t="str">
        <f>[1]реквизиты!$D$11</f>
        <v>г.Екатеринбург</v>
      </c>
      <c r="J142" s="272"/>
      <c r="K142" s="33"/>
      <c r="M142" s="30" t="s">
        <v>36</v>
      </c>
      <c r="O142" s="272" t="str">
        <f>[1]реквизиты!$F$11</f>
        <v>25 октября 2018г.</v>
      </c>
      <c r="P142" s="272"/>
      <c r="Q142" s="272"/>
      <c r="R142" s="33"/>
      <c r="S142" s="30" t="s">
        <v>37</v>
      </c>
      <c r="T142" s="272" t="str">
        <f>[1]реквизиты!$D$11</f>
        <v>г.Екатеринбург</v>
      </c>
      <c r="U142" s="272"/>
      <c r="V142" s="33"/>
    </row>
    <row r="143" spans="1:22">
      <c r="D143" s="34" t="s">
        <v>38</v>
      </c>
      <c r="J143" s="34" t="s">
        <v>39</v>
      </c>
      <c r="O143" s="34" t="s">
        <v>38</v>
      </c>
      <c r="U143" s="34" t="s">
        <v>39</v>
      </c>
    </row>
    <row r="144" spans="1:22">
      <c r="A144" s="35"/>
      <c r="B144" s="35"/>
      <c r="C144" s="35"/>
      <c r="D144" s="30" t="s">
        <v>64</v>
      </c>
      <c r="F144" s="33" t="e">
        <f>#REF!</f>
        <v>#REF!</v>
      </c>
      <c r="G144" s="33"/>
      <c r="H144" s="36" t="s">
        <v>41</v>
      </c>
      <c r="M144" s="35"/>
      <c r="N144" s="35"/>
      <c r="O144" s="30" t="s">
        <v>40</v>
      </c>
      <c r="Q144" s="33"/>
      <c r="R144" s="33"/>
      <c r="S144" s="36" t="s">
        <v>41</v>
      </c>
    </row>
    <row r="145" spans="1:22">
      <c r="A145" s="35"/>
      <c r="B145" s="35"/>
      <c r="C145" s="35"/>
      <c r="D145" s="37"/>
      <c r="E145" s="35"/>
      <c r="F145" s="35"/>
      <c r="M145" s="35"/>
      <c r="N145" s="35"/>
      <c r="O145" s="37"/>
      <c r="P145" s="35"/>
      <c r="Q145" s="35"/>
    </row>
    <row r="146" spans="1:22">
      <c r="A146" s="30" t="s">
        <v>42</v>
      </c>
      <c r="C146" s="39" t="e">
        <f>#REF!</f>
        <v>#REF!</v>
      </c>
      <c r="D146" s="33"/>
      <c r="E146" s="30" t="s">
        <v>43</v>
      </c>
      <c r="F146" s="53" t="e">
        <f>#REF!</f>
        <v>#REF!</v>
      </c>
      <c r="G146" s="268" t="s">
        <v>44</v>
      </c>
      <c r="H146" s="268"/>
      <c r="I146" s="268"/>
      <c r="J146" s="268"/>
      <c r="K146" s="268"/>
      <c r="M146" s="30" t="s">
        <v>42</v>
      </c>
      <c r="N146" s="33">
        <v>1</v>
      </c>
      <c r="O146" s="33"/>
      <c r="P146" s="30" t="s">
        <v>43</v>
      </c>
      <c r="Q146" s="38"/>
      <c r="R146" s="268" t="s">
        <v>63</v>
      </c>
      <c r="S146" s="268"/>
      <c r="T146" s="268"/>
      <c r="U146" s="268"/>
      <c r="V146" s="268"/>
    </row>
    <row r="147" spans="1:22">
      <c r="A147" s="268" t="e">
        <f>#REF!</f>
        <v>#REF!</v>
      </c>
      <c r="B147" s="268"/>
      <c r="C147" s="268"/>
      <c r="D147" s="268"/>
      <c r="E147" s="268"/>
      <c r="F147" s="268"/>
      <c r="G147" s="268"/>
      <c r="H147" s="268"/>
      <c r="I147" s="268"/>
      <c r="J147" s="268"/>
      <c r="K147" s="268"/>
      <c r="M147" s="268"/>
      <c r="N147" s="268"/>
      <c r="O147" s="268"/>
      <c r="P147" s="268"/>
      <c r="Q147" s="268"/>
      <c r="R147" s="268"/>
      <c r="S147" s="268"/>
      <c r="T147" s="268"/>
      <c r="U147" s="268"/>
      <c r="V147" s="268"/>
    </row>
    <row r="148" spans="1:22">
      <c r="A148" s="30" t="s">
        <v>46</v>
      </c>
      <c r="D148" s="30" t="s">
        <v>47</v>
      </c>
      <c r="E148" s="41"/>
      <c r="F148" s="40" t="s">
        <v>48</v>
      </c>
      <c r="G148" s="36" t="s">
        <v>49</v>
      </c>
      <c r="M148" s="30" t="s">
        <v>46</v>
      </c>
      <c r="O148" s="30" t="s">
        <v>47</v>
      </c>
      <c r="P148" s="41"/>
      <c r="Q148" s="40" t="s">
        <v>48</v>
      </c>
      <c r="R148" s="36" t="s">
        <v>49</v>
      </c>
    </row>
    <row r="149" spans="1:22" ht="13.8" thickBot="1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</row>
    <row r="150" spans="1:22">
      <c r="A150" s="43" t="s">
        <v>50</v>
      </c>
      <c r="B150" s="61"/>
      <c r="C150" s="269" t="s">
        <v>51</v>
      </c>
      <c r="D150" s="270"/>
      <c r="E150" s="270"/>
      <c r="F150" s="271"/>
      <c r="G150" s="44" t="s">
        <v>52</v>
      </c>
      <c r="H150" s="45"/>
      <c r="I150" s="43" t="s">
        <v>53</v>
      </c>
      <c r="J150" s="276"/>
      <c r="K150" s="278"/>
      <c r="M150" s="43" t="s">
        <v>50</v>
      </c>
      <c r="N150" s="269" t="s">
        <v>51</v>
      </c>
      <c r="O150" s="270"/>
      <c r="P150" s="270"/>
      <c r="Q150" s="271"/>
      <c r="R150" s="44" t="s">
        <v>52</v>
      </c>
      <c r="S150" s="45"/>
      <c r="T150" s="43" t="s">
        <v>53</v>
      </c>
      <c r="U150" s="276"/>
      <c r="V150" s="278"/>
    </row>
    <row r="151" spans="1:22">
      <c r="A151" s="46">
        <v>1</v>
      </c>
      <c r="B151" s="63"/>
      <c r="C151" s="47" t="s">
        <v>167</v>
      </c>
      <c r="D151" s="47"/>
      <c r="E151" s="47"/>
      <c r="F151" s="47"/>
      <c r="G151" s="47" t="s">
        <v>157</v>
      </c>
      <c r="H151" s="47"/>
      <c r="I151" s="47" t="s">
        <v>139</v>
      </c>
      <c r="J151" s="50"/>
      <c r="K151" s="49"/>
      <c r="M151" s="46">
        <v>1</v>
      </c>
      <c r="N151" s="47"/>
      <c r="O151" s="48"/>
      <c r="P151" s="48"/>
      <c r="Q151" s="49"/>
      <c r="R151" s="50"/>
      <c r="S151" s="49"/>
      <c r="T151" s="51"/>
      <c r="U151" s="50"/>
      <c r="V151" s="49"/>
    </row>
    <row r="152" spans="1:22">
      <c r="A152" s="46">
        <v>2</v>
      </c>
      <c r="B152" s="63"/>
      <c r="C152" s="47" t="s">
        <v>168</v>
      </c>
      <c r="D152" s="47"/>
      <c r="E152" s="47"/>
      <c r="F152" s="47"/>
      <c r="G152" s="47" t="s">
        <v>170</v>
      </c>
      <c r="H152" s="47"/>
      <c r="I152" s="47" t="s">
        <v>139</v>
      </c>
      <c r="J152" s="50"/>
      <c r="K152" s="49"/>
      <c r="M152" s="46">
        <v>2</v>
      </c>
      <c r="N152" s="47"/>
      <c r="O152" s="48"/>
      <c r="P152" s="48"/>
      <c r="Q152" s="49"/>
      <c r="R152" s="50"/>
      <c r="S152" s="49"/>
      <c r="T152" s="51"/>
      <c r="U152" s="50"/>
      <c r="V152" s="49"/>
    </row>
    <row r="153" spans="1:22">
      <c r="A153" s="46">
        <v>3</v>
      </c>
      <c r="B153" s="63"/>
      <c r="C153" s="47" t="s">
        <v>169</v>
      </c>
      <c r="D153" s="47"/>
      <c r="E153" s="47"/>
      <c r="F153" s="47"/>
      <c r="G153" s="47" t="s">
        <v>171</v>
      </c>
      <c r="H153" s="47"/>
      <c r="I153" s="47" t="s">
        <v>145</v>
      </c>
      <c r="J153" s="50"/>
      <c r="K153" s="49"/>
      <c r="M153" s="46">
        <v>3</v>
      </c>
      <c r="N153" s="47"/>
      <c r="O153" s="48"/>
      <c r="P153" s="48"/>
      <c r="Q153" s="49"/>
      <c r="R153" s="50"/>
      <c r="S153" s="49"/>
      <c r="T153" s="51"/>
      <c r="U153" s="50"/>
      <c r="V153" s="49"/>
    </row>
    <row r="154" spans="1:22">
      <c r="A154" s="46">
        <v>4</v>
      </c>
      <c r="B154" s="63"/>
      <c r="C154" s="47" t="s">
        <v>159</v>
      </c>
      <c r="D154" s="47"/>
      <c r="E154" s="47"/>
      <c r="F154" s="47"/>
      <c r="G154" s="47" t="s">
        <v>125</v>
      </c>
      <c r="H154" s="47"/>
      <c r="I154" s="47" t="s">
        <v>139</v>
      </c>
      <c r="J154" s="50"/>
      <c r="K154" s="49"/>
      <c r="M154" s="46">
        <v>4</v>
      </c>
      <c r="N154" s="47"/>
      <c r="O154" s="48"/>
      <c r="P154" s="48"/>
      <c r="Q154" s="49"/>
      <c r="R154" s="47"/>
      <c r="S154" s="49"/>
      <c r="T154" s="51"/>
      <c r="U154" s="50"/>
      <c r="V154" s="49"/>
    </row>
    <row r="155" spans="1:22">
      <c r="A155" s="46">
        <v>5</v>
      </c>
      <c r="B155" s="63"/>
      <c r="C155" s="47" t="s">
        <v>162</v>
      </c>
      <c r="D155" s="47"/>
      <c r="E155" s="47"/>
      <c r="F155" s="47"/>
      <c r="G155" s="47" t="s">
        <v>165</v>
      </c>
      <c r="H155" s="47"/>
      <c r="I155" s="47" t="s">
        <v>139</v>
      </c>
      <c r="J155" s="50"/>
      <c r="K155" s="49"/>
      <c r="M155" s="46">
        <v>5</v>
      </c>
      <c r="N155" s="47"/>
      <c r="O155" s="48"/>
      <c r="P155" s="48"/>
      <c r="Q155" s="49"/>
      <c r="R155" s="50"/>
      <c r="S155" s="49"/>
      <c r="T155" s="51"/>
      <c r="U155" s="50"/>
      <c r="V155" s="49"/>
    </row>
    <row r="156" spans="1:22">
      <c r="A156" s="46"/>
      <c r="B156" s="63"/>
      <c r="C156" s="47">
        <v>0</v>
      </c>
      <c r="D156" s="47"/>
      <c r="E156" s="47"/>
      <c r="F156" s="47"/>
      <c r="G156" s="47">
        <v>0</v>
      </c>
      <c r="H156" s="47"/>
      <c r="I156" s="47">
        <v>0</v>
      </c>
      <c r="J156" s="50"/>
      <c r="K156" s="49"/>
      <c r="M156" s="46">
        <v>6</v>
      </c>
      <c r="N156" s="50"/>
      <c r="O156" s="48"/>
      <c r="P156" s="48"/>
      <c r="Q156" s="49"/>
      <c r="R156" s="50"/>
      <c r="S156" s="49"/>
      <c r="T156" s="51"/>
      <c r="U156" s="50"/>
      <c r="V156" s="49"/>
    </row>
    <row r="157" spans="1:22">
      <c r="A157" s="64"/>
      <c r="B157" s="65"/>
      <c r="C157" s="47">
        <v>0</v>
      </c>
      <c r="D157" s="47"/>
      <c r="E157" s="47"/>
      <c r="F157" s="47"/>
      <c r="G157" s="47">
        <v>0</v>
      </c>
      <c r="H157" s="47"/>
      <c r="I157" s="47">
        <v>0</v>
      </c>
      <c r="J157" s="50"/>
      <c r="K157" s="49"/>
      <c r="M157" s="46">
        <v>7</v>
      </c>
      <c r="N157" s="50"/>
      <c r="O157" s="48"/>
      <c r="P157" s="48"/>
      <c r="Q157" s="49"/>
      <c r="R157" s="50"/>
      <c r="S157" s="49"/>
      <c r="T157" s="51"/>
      <c r="U157" s="50"/>
      <c r="V157" s="49"/>
    </row>
    <row r="159" spans="1:22">
      <c r="F159" s="30" t="s">
        <v>56</v>
      </c>
      <c r="H159" s="33" t="s">
        <v>57</v>
      </c>
      <c r="I159" s="33"/>
      <c r="J159" s="33"/>
      <c r="K159" s="33"/>
      <c r="Q159" s="30" t="s">
        <v>56</v>
      </c>
      <c r="S159" s="33"/>
      <c r="T159" s="33"/>
      <c r="U159" s="33"/>
      <c r="V159" s="33"/>
    </row>
    <row r="160" spans="1:22">
      <c r="A160" s="30" t="str">
        <f>[1]реквизиты!$A$6</f>
        <v>Гл. судья, судья ВК</v>
      </c>
      <c r="I160" s="34" t="s">
        <v>58</v>
      </c>
      <c r="T160" s="34" t="s">
        <v>58</v>
      </c>
    </row>
    <row r="161" spans="1:22">
      <c r="E161" s="30" t="s">
        <v>59</v>
      </c>
      <c r="F161" s="33"/>
      <c r="G161" s="33"/>
      <c r="H161" s="33"/>
      <c r="I161" s="33" t="str">
        <f>I94</f>
        <v>А.С. Тимошин</v>
      </c>
      <c r="J161" s="33"/>
      <c r="K161" s="33"/>
      <c r="M161" s="30" t="str">
        <f>[1]реквизиты!$A$6</f>
        <v>Гл. судья, судья ВК</v>
      </c>
      <c r="P161" s="30" t="s">
        <v>59</v>
      </c>
      <c r="Q161" s="33"/>
      <c r="R161" s="33"/>
      <c r="S161" s="33"/>
      <c r="T161" s="33" t="str">
        <f>T94</f>
        <v>А.С. Тимошин</v>
      </c>
      <c r="U161" s="33"/>
      <c r="V161" s="33"/>
    </row>
    <row r="162" spans="1:22">
      <c r="A162" s="30" t="str">
        <f>[1]реквизиты!$A$8</f>
        <v>Гл. секретарь, судья ВК</v>
      </c>
      <c r="G162" s="34" t="s">
        <v>60</v>
      </c>
      <c r="J162" s="52" t="s">
        <v>61</v>
      </c>
      <c r="R162" s="34" t="s">
        <v>60</v>
      </c>
      <c r="U162" s="52" t="s">
        <v>61</v>
      </c>
    </row>
    <row r="163" spans="1:22">
      <c r="E163" s="40" t="s">
        <v>59</v>
      </c>
      <c r="F163" s="33"/>
      <c r="G163" s="33"/>
      <c r="H163" s="33"/>
      <c r="I163" s="33" t="str">
        <f>I96</f>
        <v>А.Н. Шелепин</v>
      </c>
      <c r="J163" s="33"/>
      <c r="K163" s="33"/>
      <c r="M163" s="30" t="str">
        <f>[1]реквизиты!$A$8</f>
        <v>Гл. секретарь, судья ВК</v>
      </c>
      <c r="P163" s="40" t="s">
        <v>59</v>
      </c>
      <c r="Q163" s="33"/>
      <c r="R163" s="33"/>
      <c r="S163" s="33"/>
      <c r="T163" s="33" t="str">
        <f>T96</f>
        <v>А.Н. Шелепин</v>
      </c>
      <c r="U163" s="33"/>
      <c r="V163" s="33"/>
    </row>
    <row r="164" spans="1:22">
      <c r="G164" s="34" t="s">
        <v>60</v>
      </c>
      <c r="J164" s="52" t="s">
        <v>61</v>
      </c>
      <c r="R164" s="34" t="s">
        <v>60</v>
      </c>
      <c r="U164" s="52" t="s">
        <v>61</v>
      </c>
    </row>
  </sheetData>
  <mergeCells count="107">
    <mergeCell ref="I75:J75"/>
    <mergeCell ref="O75:Q75"/>
    <mergeCell ref="T75:U75"/>
    <mergeCell ref="G79:K79"/>
    <mergeCell ref="R79:V79"/>
    <mergeCell ref="G46:K46"/>
    <mergeCell ref="A147:K147"/>
    <mergeCell ref="M147:V147"/>
    <mergeCell ref="C150:F150"/>
    <mergeCell ref="J150:K150"/>
    <mergeCell ref="N150:Q150"/>
    <mergeCell ref="U150:V150"/>
    <mergeCell ref="G85:I85"/>
    <mergeCell ref="G86:I86"/>
    <mergeCell ref="G87:I87"/>
    <mergeCell ref="E136:G136"/>
    <mergeCell ref="P136:R136"/>
    <mergeCell ref="F140:K140"/>
    <mergeCell ref="Q140:V140"/>
    <mergeCell ref="D142:F142"/>
    <mergeCell ref="I142:J142"/>
    <mergeCell ref="O142:Q142"/>
    <mergeCell ref="T142:U142"/>
    <mergeCell ref="G146:K146"/>
    <mergeCell ref="R146:V146"/>
    <mergeCell ref="G113:K113"/>
    <mergeCell ref="R113:V113"/>
    <mergeCell ref="A114:K114"/>
    <mergeCell ref="M114:V114"/>
    <mergeCell ref="C117:F117"/>
    <mergeCell ref="D134:H134"/>
    <mergeCell ref="O134:S134"/>
    <mergeCell ref="D101:H101"/>
    <mergeCell ref="O101:S101"/>
    <mergeCell ref="E103:G103"/>
    <mergeCell ref="P103:R103"/>
    <mergeCell ref="F107:K107"/>
    <mergeCell ref="Q107:V107"/>
    <mergeCell ref="D109:F109"/>
    <mergeCell ref="I109:J109"/>
    <mergeCell ref="O109:Q109"/>
    <mergeCell ref="T109:U109"/>
    <mergeCell ref="A47:K47"/>
    <mergeCell ref="M47:V47"/>
    <mergeCell ref="C50:F50"/>
    <mergeCell ref="J50:K50"/>
    <mergeCell ref="N50:Q50"/>
    <mergeCell ref="U50:V50"/>
    <mergeCell ref="D67:H67"/>
    <mergeCell ref="O67:S67"/>
    <mergeCell ref="J117:K117"/>
    <mergeCell ref="N117:Q117"/>
    <mergeCell ref="U117:V117"/>
    <mergeCell ref="R84:T84"/>
    <mergeCell ref="G83:I83"/>
    <mergeCell ref="G84:I84"/>
    <mergeCell ref="A80:K80"/>
    <mergeCell ref="M80:V80"/>
    <mergeCell ref="C83:F83"/>
    <mergeCell ref="N83:Q83"/>
    <mergeCell ref="R83:T83"/>
    <mergeCell ref="E69:G69"/>
    <mergeCell ref="P69:R69"/>
    <mergeCell ref="F73:K73"/>
    <mergeCell ref="Q73:V73"/>
    <mergeCell ref="D75:F75"/>
    <mergeCell ref="G22:I22"/>
    <mergeCell ref="G23:I23"/>
    <mergeCell ref="R18:T18"/>
    <mergeCell ref="R19:T19"/>
    <mergeCell ref="R20:T20"/>
    <mergeCell ref="R21:T21"/>
    <mergeCell ref="R22:T22"/>
    <mergeCell ref="R23:T23"/>
    <mergeCell ref="R46:V46"/>
    <mergeCell ref="G18:I18"/>
    <mergeCell ref="G19:I19"/>
    <mergeCell ref="G20:I20"/>
    <mergeCell ref="G21:I21"/>
    <mergeCell ref="D34:H34"/>
    <mergeCell ref="O34:S34"/>
    <mergeCell ref="E36:G36"/>
    <mergeCell ref="P36:R36"/>
    <mergeCell ref="F40:K40"/>
    <mergeCell ref="Q40:V40"/>
    <mergeCell ref="D42:F42"/>
    <mergeCell ref="I42:J42"/>
    <mergeCell ref="O42:Q42"/>
    <mergeCell ref="T42:U42"/>
    <mergeCell ref="G13:K13"/>
    <mergeCell ref="R13:V13"/>
    <mergeCell ref="A14:K14"/>
    <mergeCell ref="M14:V14"/>
    <mergeCell ref="C17:F17"/>
    <mergeCell ref="N17:Q17"/>
    <mergeCell ref="D1:H1"/>
    <mergeCell ref="O1:S1"/>
    <mergeCell ref="E3:G3"/>
    <mergeCell ref="P3:R3"/>
    <mergeCell ref="F7:K7"/>
    <mergeCell ref="Q7:V7"/>
    <mergeCell ref="D9:F9"/>
    <mergeCell ref="I9:J9"/>
    <mergeCell ref="O9:Q9"/>
    <mergeCell ref="T9:U9"/>
    <mergeCell ref="R17:T17"/>
    <mergeCell ref="G17:I17"/>
  </mergeCells>
  <hyperlinks>
    <hyperlink ref="C13" r:id="rId1" xr:uid="{00000000-0004-0000-0500-000000000000}"/>
  </hyperlinks>
  <pageMargins left="0.39370078740157483" right="0.39370078740157483" top="0.39370078740157483" bottom="0.39370078740157483" header="0.51181102362204722" footer="0.5118110236220472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призеры</vt:lpstr>
      <vt:lpstr>1стр</vt:lpstr>
      <vt:lpstr>2стр</vt:lpstr>
      <vt:lpstr>путевка</vt:lpstr>
      <vt:lpstr>мс к</vt:lpstr>
      <vt:lpstr>спр.побед к</vt:lpstr>
      <vt:lpstr>'1стр'!Область_печати</vt:lpstr>
      <vt:lpstr>'2стр'!Область_печати</vt:lpstr>
      <vt:lpstr>призеры!Область_печати</vt:lpstr>
      <vt:lpstr>путевка!Область_печати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xiaomi</cp:lastModifiedBy>
  <cp:lastPrinted>2019-12-14T08:18:11Z</cp:lastPrinted>
  <dcterms:created xsi:type="dcterms:W3CDTF">1996-10-08T23:32:33Z</dcterms:created>
  <dcterms:modified xsi:type="dcterms:W3CDTF">2019-12-15T19:42:09Z</dcterms:modified>
</cp:coreProperties>
</file>